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89870f9c02b3cf52/Desktop/"/>
    </mc:Choice>
  </mc:AlternateContent>
  <xr:revisionPtr revIDLastSave="30" documentId="11_325FD75B7DE486C6FF4060D51EBA55ABCA001F84" xr6:coauthVersionLast="47" xr6:coauthVersionMax="47" xr10:uidLastSave="{E10082EE-8403-4D09-862B-98E9259500BB}"/>
  <bookViews>
    <workbookView xWindow="-110" yWindow="-110" windowWidth="19420" windowHeight="10300" activeTab="1" xr2:uid="{00000000-000D-0000-FFFF-FFFF00000000}"/>
  </bookViews>
  <sheets>
    <sheet name="Overview" sheetId="1" r:id="rId1"/>
    <sheet name="Cumulative PD" sheetId="2" r:id="rId2"/>
    <sheet name="Annual PD" sheetId="3" r:id="rId3"/>
    <sheet name="Hazard Rates" sheetId="4" r:id="rId4"/>
    <sheet name="Period PD" sheetId="5" r:id="rId5"/>
    <sheet name="Recovery &amp; EL" sheetId="6" r:id="rId6"/>
    <sheet name="Sources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6" l="1"/>
  <c r="B24" i="6" s="1"/>
  <c r="H14" i="6"/>
  <c r="G14" i="6"/>
  <c r="F14" i="6"/>
  <c r="E14" i="6"/>
  <c r="H13" i="6"/>
  <c r="G13" i="6"/>
  <c r="F13" i="6"/>
  <c r="E13" i="6"/>
  <c r="H12" i="6"/>
  <c r="G12" i="6"/>
  <c r="F12" i="6"/>
  <c r="E12" i="6"/>
  <c r="H11" i="6"/>
  <c r="G11" i="6"/>
  <c r="F11" i="6"/>
  <c r="E11" i="6"/>
  <c r="H10" i="6"/>
  <c r="G10" i="6"/>
  <c r="F10" i="6"/>
  <c r="E10" i="6"/>
  <c r="H9" i="6"/>
  <c r="G9" i="6"/>
  <c r="F9" i="6"/>
  <c r="E9" i="6"/>
  <c r="H8" i="6"/>
  <c r="G8" i="6"/>
  <c r="F8" i="6"/>
  <c r="E8" i="6"/>
  <c r="H7" i="6"/>
  <c r="G7" i="6"/>
  <c r="F7" i="6"/>
  <c r="E7" i="6"/>
  <c r="H6" i="6"/>
  <c r="G6" i="6"/>
  <c r="F6" i="6"/>
  <c r="E6" i="6"/>
  <c r="H5" i="6"/>
  <c r="G5" i="6"/>
  <c r="F5" i="6"/>
  <c r="E5" i="6"/>
  <c r="N14" i="4"/>
  <c r="F14" i="4"/>
  <c r="M13" i="4"/>
  <c r="E13" i="4"/>
  <c r="L12" i="4"/>
  <c r="D12" i="4"/>
  <c r="K11" i="4"/>
  <c r="C11" i="4"/>
  <c r="J10" i="4"/>
  <c r="B10" i="4"/>
  <c r="I9" i="4"/>
  <c r="P8" i="4"/>
  <c r="H8" i="4"/>
  <c r="O7" i="4"/>
  <c r="G7" i="4"/>
  <c r="N6" i="4"/>
  <c r="F6" i="4"/>
  <c r="M5" i="4"/>
  <c r="E5" i="4"/>
  <c r="P14" i="3"/>
  <c r="P14" i="4" s="1"/>
  <c r="O14" i="3"/>
  <c r="O14" i="4" s="1"/>
  <c r="N14" i="3"/>
  <c r="M14" i="3"/>
  <c r="M14" i="4" s="1"/>
  <c r="L14" i="3"/>
  <c r="L14" i="4" s="1"/>
  <c r="K14" i="3"/>
  <c r="K14" i="4" s="1"/>
  <c r="J14" i="3"/>
  <c r="J14" i="4" s="1"/>
  <c r="I14" i="3"/>
  <c r="I14" i="4" s="1"/>
  <c r="H14" i="3"/>
  <c r="H14" i="4" s="1"/>
  <c r="G14" i="3"/>
  <c r="G14" i="4" s="1"/>
  <c r="F14" i="3"/>
  <c r="E14" i="3"/>
  <c r="E14" i="4" s="1"/>
  <c r="D14" i="3"/>
  <c r="D14" i="4" s="1"/>
  <c r="C14" i="3"/>
  <c r="C14" i="4" s="1"/>
  <c r="B14" i="3"/>
  <c r="B14" i="4" s="1"/>
  <c r="P13" i="3"/>
  <c r="P13" i="4" s="1"/>
  <c r="O13" i="3"/>
  <c r="O13" i="4" s="1"/>
  <c r="N13" i="3"/>
  <c r="N13" i="4" s="1"/>
  <c r="M13" i="3"/>
  <c r="L13" i="3"/>
  <c r="L13" i="4" s="1"/>
  <c r="K13" i="3"/>
  <c r="K13" i="4" s="1"/>
  <c r="J13" i="3"/>
  <c r="J13" i="4" s="1"/>
  <c r="I13" i="3"/>
  <c r="I13" i="4" s="1"/>
  <c r="H13" i="3"/>
  <c r="H13" i="4" s="1"/>
  <c r="G13" i="3"/>
  <c r="G13" i="4" s="1"/>
  <c r="F13" i="3"/>
  <c r="F13" i="4" s="1"/>
  <c r="E13" i="3"/>
  <c r="D13" i="3"/>
  <c r="D13" i="4" s="1"/>
  <c r="C13" i="3"/>
  <c r="C13" i="4" s="1"/>
  <c r="B13" i="3"/>
  <c r="B13" i="4" s="1"/>
  <c r="P12" i="3"/>
  <c r="P12" i="4" s="1"/>
  <c r="O12" i="3"/>
  <c r="O12" i="4" s="1"/>
  <c r="N12" i="3"/>
  <c r="N12" i="4" s="1"/>
  <c r="M12" i="3"/>
  <c r="M12" i="4" s="1"/>
  <c r="L12" i="3"/>
  <c r="K12" i="3"/>
  <c r="K12" i="4" s="1"/>
  <c r="J12" i="3"/>
  <c r="J12" i="4" s="1"/>
  <c r="I12" i="3"/>
  <c r="I12" i="4" s="1"/>
  <c r="H12" i="3"/>
  <c r="H12" i="4" s="1"/>
  <c r="G12" i="3"/>
  <c r="G12" i="4" s="1"/>
  <c r="F12" i="3"/>
  <c r="F12" i="4" s="1"/>
  <c r="E12" i="3"/>
  <c r="E12" i="4" s="1"/>
  <c r="D12" i="3"/>
  <c r="C12" i="3"/>
  <c r="C12" i="4" s="1"/>
  <c r="B12" i="3"/>
  <c r="B12" i="4" s="1"/>
  <c r="P11" i="3"/>
  <c r="P11" i="4" s="1"/>
  <c r="O11" i="3"/>
  <c r="O11" i="4" s="1"/>
  <c r="N11" i="3"/>
  <c r="N11" i="4" s="1"/>
  <c r="M11" i="3"/>
  <c r="M11" i="4" s="1"/>
  <c r="L11" i="3"/>
  <c r="L11" i="4" s="1"/>
  <c r="K11" i="3"/>
  <c r="J11" i="3"/>
  <c r="J11" i="4" s="1"/>
  <c r="I11" i="3"/>
  <c r="I11" i="4" s="1"/>
  <c r="H11" i="3"/>
  <c r="H11" i="4" s="1"/>
  <c r="G11" i="3"/>
  <c r="G11" i="4" s="1"/>
  <c r="F11" i="3"/>
  <c r="F11" i="4" s="1"/>
  <c r="E11" i="3"/>
  <c r="E11" i="4" s="1"/>
  <c r="D11" i="3"/>
  <c r="D11" i="4" s="1"/>
  <c r="C11" i="3"/>
  <c r="B11" i="3"/>
  <c r="B11" i="4" s="1"/>
  <c r="P10" i="3"/>
  <c r="P10" i="4" s="1"/>
  <c r="O10" i="3"/>
  <c r="O10" i="4" s="1"/>
  <c r="N10" i="3"/>
  <c r="N10" i="4" s="1"/>
  <c r="M10" i="3"/>
  <c r="M10" i="4" s="1"/>
  <c r="L10" i="3"/>
  <c r="L10" i="4" s="1"/>
  <c r="K10" i="3"/>
  <c r="K10" i="4" s="1"/>
  <c r="J10" i="3"/>
  <c r="I10" i="3"/>
  <c r="I10" i="4" s="1"/>
  <c r="H10" i="3"/>
  <c r="H10" i="4" s="1"/>
  <c r="G10" i="3"/>
  <c r="G10" i="4" s="1"/>
  <c r="F10" i="3"/>
  <c r="F10" i="4" s="1"/>
  <c r="E10" i="3"/>
  <c r="E10" i="4" s="1"/>
  <c r="D10" i="3"/>
  <c r="D10" i="4" s="1"/>
  <c r="C10" i="3"/>
  <c r="C10" i="4" s="1"/>
  <c r="B10" i="3"/>
  <c r="P9" i="3"/>
  <c r="P9" i="4" s="1"/>
  <c r="O9" i="3"/>
  <c r="O9" i="4" s="1"/>
  <c r="N9" i="3"/>
  <c r="N9" i="4" s="1"/>
  <c r="M9" i="3"/>
  <c r="M9" i="4" s="1"/>
  <c r="L9" i="3"/>
  <c r="L9" i="4" s="1"/>
  <c r="K9" i="3"/>
  <c r="K9" i="4" s="1"/>
  <c r="J9" i="3"/>
  <c r="J9" i="4" s="1"/>
  <c r="I9" i="3"/>
  <c r="H9" i="3"/>
  <c r="H9" i="4" s="1"/>
  <c r="G9" i="3"/>
  <c r="G9" i="4" s="1"/>
  <c r="F9" i="3"/>
  <c r="F9" i="4" s="1"/>
  <c r="E9" i="3"/>
  <c r="E9" i="4" s="1"/>
  <c r="D9" i="3"/>
  <c r="D9" i="4" s="1"/>
  <c r="C9" i="3"/>
  <c r="C9" i="4" s="1"/>
  <c r="B9" i="3"/>
  <c r="B9" i="4" s="1"/>
  <c r="P8" i="3"/>
  <c r="O8" i="3"/>
  <c r="O8" i="4" s="1"/>
  <c r="N8" i="3"/>
  <c r="N8" i="4" s="1"/>
  <c r="M8" i="3"/>
  <c r="M8" i="4" s="1"/>
  <c r="L8" i="3"/>
  <c r="L8" i="4" s="1"/>
  <c r="K8" i="3"/>
  <c r="K8" i="4" s="1"/>
  <c r="J8" i="3"/>
  <c r="J8" i="4" s="1"/>
  <c r="I8" i="3"/>
  <c r="I8" i="4" s="1"/>
  <c r="H8" i="3"/>
  <c r="G8" i="3"/>
  <c r="G8" i="4" s="1"/>
  <c r="F8" i="3"/>
  <c r="F8" i="4" s="1"/>
  <c r="E8" i="3"/>
  <c r="E8" i="4" s="1"/>
  <c r="D8" i="3"/>
  <c r="D8" i="4" s="1"/>
  <c r="C8" i="3"/>
  <c r="C8" i="4" s="1"/>
  <c r="B8" i="3"/>
  <c r="B8" i="4" s="1"/>
  <c r="P7" i="3"/>
  <c r="P7" i="4" s="1"/>
  <c r="O7" i="3"/>
  <c r="N7" i="3"/>
  <c r="N7" i="4" s="1"/>
  <c r="M7" i="3"/>
  <c r="M7" i="4" s="1"/>
  <c r="L7" i="3"/>
  <c r="L7" i="4" s="1"/>
  <c r="K7" i="3"/>
  <c r="K7" i="4" s="1"/>
  <c r="J7" i="3"/>
  <c r="J7" i="4" s="1"/>
  <c r="I7" i="3"/>
  <c r="I7" i="4" s="1"/>
  <c r="H7" i="3"/>
  <c r="H7" i="4" s="1"/>
  <c r="G7" i="3"/>
  <c r="F7" i="3"/>
  <c r="F7" i="4" s="1"/>
  <c r="E7" i="3"/>
  <c r="E7" i="4" s="1"/>
  <c r="D7" i="3"/>
  <c r="D7" i="4" s="1"/>
  <c r="C7" i="3"/>
  <c r="C7" i="4" s="1"/>
  <c r="B7" i="3"/>
  <c r="B7" i="4" s="1"/>
  <c r="P6" i="3"/>
  <c r="P6" i="4" s="1"/>
  <c r="O6" i="3"/>
  <c r="O6" i="4" s="1"/>
  <c r="N6" i="3"/>
  <c r="M6" i="3"/>
  <c r="M6" i="4" s="1"/>
  <c r="L6" i="3"/>
  <c r="L6" i="4" s="1"/>
  <c r="K6" i="3"/>
  <c r="K6" i="4" s="1"/>
  <c r="J6" i="3"/>
  <c r="J6" i="4" s="1"/>
  <c r="I6" i="3"/>
  <c r="I6" i="4" s="1"/>
  <c r="H6" i="3"/>
  <c r="H6" i="4" s="1"/>
  <c r="G6" i="3"/>
  <c r="G6" i="4" s="1"/>
  <c r="F6" i="3"/>
  <c r="E6" i="3"/>
  <c r="E6" i="4" s="1"/>
  <c r="D6" i="3"/>
  <c r="D6" i="4" s="1"/>
  <c r="C6" i="3"/>
  <c r="C6" i="4" s="1"/>
  <c r="B6" i="3"/>
  <c r="B6" i="4" s="1"/>
  <c r="P5" i="3"/>
  <c r="P5" i="4" s="1"/>
  <c r="O5" i="3"/>
  <c r="O5" i="4" s="1"/>
  <c r="N5" i="3"/>
  <c r="N5" i="4" s="1"/>
  <c r="M5" i="3"/>
  <c r="L5" i="3"/>
  <c r="L5" i="4" s="1"/>
  <c r="K5" i="3"/>
  <c r="K5" i="4" s="1"/>
  <c r="J5" i="3"/>
  <c r="J5" i="4" s="1"/>
  <c r="I5" i="3"/>
  <c r="I5" i="4" s="1"/>
  <c r="H5" i="3"/>
  <c r="H5" i="4" s="1"/>
  <c r="G5" i="3"/>
  <c r="G5" i="4" s="1"/>
  <c r="F5" i="3"/>
  <c r="F5" i="4" s="1"/>
  <c r="E5" i="3"/>
  <c r="D5" i="3"/>
  <c r="D5" i="4" s="1"/>
  <c r="C5" i="3"/>
  <c r="C5" i="4" s="1"/>
  <c r="B5" i="3"/>
  <c r="B5" i="4" s="1"/>
  <c r="F20" i="2"/>
  <c r="E20" i="2"/>
  <c r="C20" i="2"/>
  <c r="D20" i="2" s="1"/>
  <c r="B20" i="2"/>
  <c r="F19" i="2"/>
  <c r="E19" i="2"/>
  <c r="D19" i="2"/>
  <c r="C19" i="2"/>
  <c r="B19" i="2"/>
  <c r="F18" i="2"/>
  <c r="E18" i="2"/>
  <c r="C18" i="2"/>
  <c r="D18" i="2" s="1"/>
  <c r="B18" i="2"/>
  <c r="B7" i="5" l="1"/>
  <c r="B21" i="6"/>
  <c r="B23" i="6" s="1"/>
  <c r="C14" i="5" l="1"/>
  <c r="C13" i="5"/>
  <c r="C12" i="5"/>
  <c r="C11" i="5"/>
</calcChain>
</file>

<file path=xl/sharedStrings.xml><?xml version="1.0" encoding="utf-8"?>
<sst xmlns="http://schemas.openxmlformats.org/spreadsheetml/2006/main" count="360" uniqueCount="132">
  <si>
    <t>Credit Risk Model — Historical Default Tables to Expected Loss</t>
  </si>
  <si>
    <t>Companion workbook: ratings → cumulative PD → annual PD → hazard rates → period PD → recovery-adjusted expected loss.</t>
  </si>
  <si>
    <t>Workbook flow</t>
  </si>
  <si>
    <t>Step</t>
  </si>
  <si>
    <t>Sheet</t>
  </si>
  <si>
    <t>What it does</t>
  </si>
  <si>
    <t>Cumulative PD</t>
  </si>
  <si>
    <t>S&amp;P cumulative default rates by rating and time horizon.</t>
  </si>
  <si>
    <t>Annual PD</t>
  </si>
  <si>
    <t>Converts cumulative rates into annual unconditional default probabilities.</t>
  </si>
  <si>
    <t>Hazard Rates</t>
  </si>
  <si>
    <t>Converts annual unconditional PD into conditional annual default probabilities.</t>
  </si>
  <si>
    <t>Period PD</t>
  </si>
  <si>
    <t>Translates annual conditional PD into quarterly/monthly probabilities.</t>
  </si>
  <si>
    <t>Recovery &amp; EL</t>
  </si>
  <si>
    <t>Combines default probability with recovery rate to estimate expected loss.</t>
  </si>
  <si>
    <t>Key observations from the default table</t>
  </si>
  <si>
    <t>Observation</t>
  </si>
  <si>
    <t>Model location</t>
  </si>
  <si>
    <t>Default risk does not accumulate at the same speed across ratings. Lower ratings are much more front-loaded.</t>
  </si>
  <si>
    <t>Cumulative PD / Annual PD / Hazard Rates</t>
  </si>
  <si>
    <t>The BBB → BB boundary is a real credit-risk cliff, not just a change in label.</t>
  </si>
  <si>
    <t>A cumulative default rate can be decomposed into annual unconditional PD and conditional annual PD.</t>
  </si>
  <si>
    <t>Annual PD / Hazard Rates</t>
  </si>
  <si>
    <t>Default probability is not expected loss: recovery rate determines loss severity.</t>
  </si>
  <si>
    <t>Cumulative Default Rates by Rating</t>
  </si>
  <si>
    <t>Source: S&amp;P Global Ratings, 2024 Annual Global Corporate Default and Rating Transition Study, Table 24.</t>
  </si>
  <si>
    <t>Rating</t>
  </si>
  <si>
    <t>Y1</t>
  </si>
  <si>
    <t>Y2</t>
  </si>
  <si>
    <t>Y3</t>
  </si>
  <si>
    <t>Y4</t>
  </si>
  <si>
    <t>Y5</t>
  </si>
  <si>
    <t>Y6</t>
  </si>
  <si>
    <t>Y7</t>
  </si>
  <si>
    <t>Y8</t>
  </si>
  <si>
    <t>Y9</t>
  </si>
  <si>
    <t>Y10</t>
  </si>
  <si>
    <t>Y11</t>
  </si>
  <si>
    <t>Y12</t>
  </si>
  <si>
    <t>Y13</t>
  </si>
  <si>
    <t>Y14</t>
  </si>
  <si>
    <t>Y15</t>
  </si>
  <si>
    <t>AAA</t>
  </si>
  <si>
    <t>AA</t>
  </si>
  <si>
    <t>A</t>
  </si>
  <si>
    <t>BBB</t>
  </si>
  <si>
    <t>BB</t>
  </si>
  <si>
    <t>B</t>
  </si>
  <si>
    <t>CCC/C</t>
  </si>
  <si>
    <t>Investment grade</t>
  </si>
  <si>
    <t>Speculative grade</t>
  </si>
  <si>
    <t>All rated</t>
  </si>
  <si>
    <t>Selected insight</t>
  </si>
  <si>
    <t>Multiple</t>
  </si>
  <si>
    <t>5Y cumulative PD</t>
  </si>
  <si>
    <t>10Y cumulative PD</t>
  </si>
  <si>
    <t>1Y cumulative PD</t>
  </si>
  <si>
    <t>Note: These are average cumulative default rates. The following sheets convert them into annual and conditional probabilities.</t>
  </si>
  <si>
    <t>Annual Unconditional Default Probability</t>
  </si>
  <si>
    <t>Formula: Annual PD in year t = cumulative PD at end of year t − cumulative PD at end of year t−1.</t>
  </si>
  <si>
    <t>Interpretation: Annual unconditional PD is measured from today against the original starting population.</t>
  </si>
  <si>
    <t>Conditional Annual Default Probability / Discrete Hazard Rate</t>
  </si>
  <si>
    <t>Formula: hazard in year t = annual unconditional PD / survival probability to start of year t.</t>
  </si>
  <si>
    <t>Interpretation: Hazard rate here is used in the discrete annual sense: default probability during a year, conditional on survival to the start of that year.</t>
  </si>
  <si>
    <t>Translating Annual Conditional PD into Shorter Periods</t>
  </si>
  <si>
    <t>Assumption: default intensity is spread evenly within the selected year.</t>
  </si>
  <si>
    <t>Input</t>
  </si>
  <si>
    <t>Value</t>
  </si>
  <si>
    <t>Selected rating</t>
  </si>
  <si>
    <t>Selected year</t>
  </si>
  <si>
    <t>Annual conditional PD</t>
  </si>
  <si>
    <t>Period</t>
  </si>
  <si>
    <t>Fraction of Year</t>
  </si>
  <si>
    <t>Default Probability</t>
  </si>
  <si>
    <t>Formula</t>
  </si>
  <si>
    <t>Monthly</t>
  </si>
  <si>
    <t>1-(1-Annual_PD)^(1/12)</t>
  </si>
  <si>
    <t>Quarterly</t>
  </si>
  <si>
    <t>1-(1-Annual_PD)^(1/4)</t>
  </si>
  <si>
    <t>Semiannual</t>
  </si>
  <si>
    <t>1-(1-Annual_PD)^(1/2)</t>
  </si>
  <si>
    <t>Annual</t>
  </si>
  <si>
    <t>Annual_PD</t>
  </si>
  <si>
    <t>Use case: annual hazard rates can be translated into monthly/quarterly probabilities without separate monthly default tables.</t>
  </si>
  <si>
    <t>Recovery Rate and Expected Loss</t>
  </si>
  <si>
    <t>Default probability is not loss probability. Recovery converts PD into loss given default and expected loss.</t>
  </si>
  <si>
    <t>Instrument class</t>
  </si>
  <si>
    <t>Average recovery rate</t>
  </si>
  <si>
    <t>Y1 EL</t>
  </si>
  <si>
    <t>Y5 EL</t>
  </si>
  <si>
    <t>Y10 EL</t>
  </si>
  <si>
    <t>Y15 EL</t>
  </si>
  <si>
    <t>First lien bank loan</t>
  </si>
  <si>
    <t>Second lien bank loan</t>
  </si>
  <si>
    <t>Senior unsecured bank loan</t>
  </si>
  <si>
    <t>Senior secured bond</t>
  </si>
  <si>
    <t>Senior unsecured bond</t>
  </si>
  <si>
    <t>Senior subordinated bond</t>
  </si>
  <si>
    <t>Subordinated bond</t>
  </si>
  <si>
    <t>Junior subordinated bond</t>
  </si>
  <si>
    <t>Note: Expected loss here is simplified: default probability × loss given default. It does not include discounting or timing of cash flows.</t>
  </si>
  <si>
    <t>Selected recovery rate</t>
  </si>
  <si>
    <t>Output</t>
  </si>
  <si>
    <t>Loss given default</t>
  </si>
  <si>
    <t>Annual expected loss</t>
  </si>
  <si>
    <t>Cumulative expected loss to selected year</t>
  </si>
  <si>
    <t>Sources and Model Notes</t>
  </si>
  <si>
    <t>Plain-text source URLs are included for auditability.</t>
  </si>
  <si>
    <t>Source</t>
  </si>
  <si>
    <t>Used for</t>
  </si>
  <si>
    <t>Date / scope</t>
  </si>
  <si>
    <t>URL or reference</t>
  </si>
  <si>
    <t>S&amp;P Global Ratings</t>
  </si>
  <si>
    <t>Global corporate average cumulative default rates, Table 24</t>
  </si>
  <si>
    <t>1981–2024; report dated March 27, 2025</t>
  </si>
  <si>
    <t>https://maalot.co.il/Publications/FTS20250331162126.pdf</t>
  </si>
  <si>
    <t>John C. Hull, Options, Futures and Other Derivatives, 8th ed., Chapter 23</t>
  </si>
  <si>
    <t>Recovery rate table and credit-risk framework</t>
  </si>
  <si>
    <t>Moody's recovery rates, 1982–2009</t>
  </si>
  <si>
    <t>User-uploaded PDF / pasted text in this conversation</t>
  </si>
  <si>
    <t>Model convention</t>
  </si>
  <si>
    <t>Description</t>
  </si>
  <si>
    <t>Probability that default has occurred by the end of a horizon.</t>
  </si>
  <si>
    <t>Annual unconditional PD</t>
  </si>
  <si>
    <t>Current cumulative PD minus previous cumulative PD.</t>
  </si>
  <si>
    <t>Conditional annual PD / hazard rate</t>
  </si>
  <si>
    <t>Annual unconditional PD divided by survival probability to the start of the year.</t>
  </si>
  <si>
    <t>Shorter-period PD</t>
  </si>
  <si>
    <t>Derived from annual conditional PD assuming risk is spread evenly within the year.</t>
  </si>
  <si>
    <t>Expected loss</t>
  </si>
  <si>
    <t>PD × (1 − recovery rate).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</si>
</sst>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%;[Red]\(0.00%\);\-"/>
    <numFmt numFmtId="165" formatCode="0.0\x;[Red]\(0.0\x\);\-"/>
    <numFmt numFmtId="166" formatCode="0.000"/>
  </numFmts>
  <fonts count="9">
    <font>
      <sz val="11"/>
      <name val="Carlito"/>
    </font>
    <font>
      <b/>
      <sz val="18"/>
      <color rgb="FF1F4E78"/>
      <name val="Arial"/>
      <family val="2"/>
    </font>
    <font>
      <sz val="10"/>
      <color rgb="FF666666"/>
      <name val="Arial"/>
      <family val="2"/>
    </font>
    <font>
      <b/>
      <sz val="13"/>
      <color rgb="FF1F4E78"/>
      <name val="Arial"/>
      <family val="2"/>
    </font>
    <font>
      <b/>
      <sz val="11"/>
      <color rgb="FF1F1F1F"/>
      <name val="Arial"/>
      <family val="2"/>
    </font>
    <font>
      <sz val="11"/>
      <color rgb="FF0000FF"/>
      <name val="Arial"/>
      <family val="2"/>
    </font>
    <font>
      <b/>
      <sz val="11"/>
      <name val="Arial"/>
      <family val="2"/>
    </font>
    <font>
      <i/>
      <sz val="11"/>
      <color rgb="FF666666"/>
      <name val="Arial"/>
      <family val="2"/>
    </font>
    <font>
      <sz val="11"/>
      <color rgb="FF008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0" fontId="4" fillId="4" borderId="0" xfId="0" applyFont="1" applyFill="1" applyAlignment="1">
      <alignment horizontal="center" vertical="center" wrapText="1"/>
    </xf>
    <xf numFmtId="164" fontId="0" fillId="0" borderId="0" xfId="0" applyNumberFormat="1"/>
    <xf numFmtId="165" fontId="0" fillId="0" borderId="0" xfId="0" applyNumberFormat="1"/>
    <xf numFmtId="164" fontId="8" fillId="0" borderId="0" xfId="0" applyNumberFormat="1" applyFont="1"/>
    <xf numFmtId="166" fontId="0" fillId="0" borderId="0" xfId="0" applyNumberFormat="1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Cumulative Default Rates by Rating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Y1</c:v>
          </c:tx>
          <c:cat>
            <c:strRef>
              <c:f>'Cumulative PD'!$A$5:$A$11</c:f>
              <c:strCache>
                <c:ptCount val="7"/>
                <c:pt idx="0">
                  <c:v>AAA</c:v>
                </c:pt>
                <c:pt idx="1">
                  <c:v>AA</c:v>
                </c:pt>
                <c:pt idx="2">
                  <c:v>A</c:v>
                </c:pt>
                <c:pt idx="3">
                  <c:v>BBB</c:v>
                </c:pt>
                <c:pt idx="4">
                  <c:v>BB</c:v>
                </c:pt>
                <c:pt idx="5">
                  <c:v>B</c:v>
                </c:pt>
                <c:pt idx="6">
                  <c:v>CCC/C</c:v>
                </c:pt>
              </c:strCache>
            </c:strRef>
          </c:cat>
          <c:val>
            <c:numRef>
              <c:f>'Cumulative PD'!$B$5:$B$11</c:f>
              <c:numCache>
                <c:formatCode>0.00%;[Red]\(0.00%\);\-</c:formatCode>
                <c:ptCount val="7"/>
                <c:pt idx="0">
                  <c:v>0</c:v>
                </c:pt>
                <c:pt idx="1">
                  <c:v>2.0000000000000001E-4</c:v>
                </c:pt>
                <c:pt idx="2">
                  <c:v>5.0000000000000001E-4</c:v>
                </c:pt>
                <c:pt idx="3">
                  <c:v>1.4000000000000002E-3</c:v>
                </c:pt>
                <c:pt idx="4">
                  <c:v>5.6000000000000008E-3</c:v>
                </c:pt>
                <c:pt idx="5">
                  <c:v>2.9300000000000003E-2</c:v>
                </c:pt>
                <c:pt idx="6">
                  <c:v>0.26119999999999999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9C-49A1-8211-DBC3B9ECFDDB}"/>
            </c:ext>
          </c:extLst>
        </c:ser>
        <c:ser>
          <c:idx val="1"/>
          <c:order val="1"/>
          <c:tx>
            <c:v>Y2</c:v>
          </c:tx>
          <c:cat>
            <c:strRef>
              <c:f>'Cumulative PD'!$A$5:$A$11</c:f>
              <c:strCache>
                <c:ptCount val="7"/>
                <c:pt idx="0">
                  <c:v>AAA</c:v>
                </c:pt>
                <c:pt idx="1">
                  <c:v>AA</c:v>
                </c:pt>
                <c:pt idx="2">
                  <c:v>A</c:v>
                </c:pt>
                <c:pt idx="3">
                  <c:v>BBB</c:v>
                </c:pt>
                <c:pt idx="4">
                  <c:v>BB</c:v>
                </c:pt>
                <c:pt idx="5">
                  <c:v>B</c:v>
                </c:pt>
                <c:pt idx="6">
                  <c:v>CCC/C</c:v>
                </c:pt>
              </c:strCache>
            </c:strRef>
          </c:cat>
          <c:val>
            <c:numRef>
              <c:f>'Cumulative PD'!$C$5:$C$11</c:f>
              <c:numCache>
                <c:formatCode>0.00%;[Red]\(0.00%\);\-</c:formatCode>
                <c:ptCount val="7"/>
                <c:pt idx="0">
                  <c:v>2.9999999999999997E-4</c:v>
                </c:pt>
                <c:pt idx="1">
                  <c:v>5.0000000000000001E-4</c:v>
                </c:pt>
                <c:pt idx="2">
                  <c:v>1.1000000000000001E-3</c:v>
                </c:pt>
                <c:pt idx="3">
                  <c:v>3.8E-3</c:v>
                </c:pt>
                <c:pt idx="4">
                  <c:v>1.7600000000000001E-2</c:v>
                </c:pt>
                <c:pt idx="5">
                  <c:v>6.93E-2</c:v>
                </c:pt>
                <c:pt idx="6">
                  <c:v>0.35920000000000002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79C-49A1-8211-DBC3B9ECFDDB}"/>
            </c:ext>
          </c:extLst>
        </c:ser>
        <c:ser>
          <c:idx val="2"/>
          <c:order val="2"/>
          <c:tx>
            <c:v>Y3</c:v>
          </c:tx>
          <c:cat>
            <c:strRef>
              <c:f>'Cumulative PD'!$A$5:$A$11</c:f>
              <c:strCache>
                <c:ptCount val="7"/>
                <c:pt idx="0">
                  <c:v>AAA</c:v>
                </c:pt>
                <c:pt idx="1">
                  <c:v>AA</c:v>
                </c:pt>
                <c:pt idx="2">
                  <c:v>A</c:v>
                </c:pt>
                <c:pt idx="3">
                  <c:v>BBB</c:v>
                </c:pt>
                <c:pt idx="4">
                  <c:v>BB</c:v>
                </c:pt>
                <c:pt idx="5">
                  <c:v>B</c:v>
                </c:pt>
                <c:pt idx="6">
                  <c:v>CCC/C</c:v>
                </c:pt>
              </c:strCache>
            </c:strRef>
          </c:cat>
          <c:val>
            <c:numRef>
              <c:f>'Cumulative PD'!$D$5:$D$11</c:f>
              <c:numCache>
                <c:formatCode>0.00%;[Red]\(0.00%\);\-</c:formatCode>
                <c:ptCount val="7"/>
                <c:pt idx="0">
                  <c:v>1.2999999999999999E-3</c:v>
                </c:pt>
                <c:pt idx="1">
                  <c:v>1.1000000000000001E-3</c:v>
                </c:pt>
                <c:pt idx="2">
                  <c:v>1.9E-3</c:v>
                </c:pt>
                <c:pt idx="3">
                  <c:v>6.7000000000000002E-3</c:v>
                </c:pt>
                <c:pt idx="4">
                  <c:v>3.1200000000000002E-2</c:v>
                </c:pt>
                <c:pt idx="5">
                  <c:v>0.10460000000000001</c:v>
                </c:pt>
                <c:pt idx="6">
                  <c:v>0.41320000000000001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79C-49A1-8211-DBC3B9ECFDDB}"/>
            </c:ext>
          </c:extLst>
        </c:ser>
        <c:ser>
          <c:idx val="3"/>
          <c:order val="3"/>
          <c:tx>
            <c:v>Y4</c:v>
          </c:tx>
          <c:cat>
            <c:strRef>
              <c:f>'Cumulative PD'!$A$5:$A$11</c:f>
              <c:strCache>
                <c:ptCount val="7"/>
                <c:pt idx="0">
                  <c:v>AAA</c:v>
                </c:pt>
                <c:pt idx="1">
                  <c:v>AA</c:v>
                </c:pt>
                <c:pt idx="2">
                  <c:v>A</c:v>
                </c:pt>
                <c:pt idx="3">
                  <c:v>BBB</c:v>
                </c:pt>
                <c:pt idx="4">
                  <c:v>BB</c:v>
                </c:pt>
                <c:pt idx="5">
                  <c:v>B</c:v>
                </c:pt>
                <c:pt idx="6">
                  <c:v>CCC/C</c:v>
                </c:pt>
              </c:strCache>
            </c:strRef>
          </c:cat>
          <c:val>
            <c:numRef>
              <c:f>'Cumulative PD'!$E$5:$E$11</c:f>
              <c:numCache>
                <c:formatCode>0.00%;[Red]\(0.00%\);\-</c:formatCode>
                <c:ptCount val="7"/>
                <c:pt idx="0">
                  <c:v>2.3E-3</c:v>
                </c:pt>
                <c:pt idx="1">
                  <c:v>1.9E-3</c:v>
                </c:pt>
                <c:pt idx="2">
                  <c:v>2.8999999999999998E-3</c:v>
                </c:pt>
                <c:pt idx="3">
                  <c:v>1.01E-2</c:v>
                </c:pt>
                <c:pt idx="4">
                  <c:v>4.4800000000000006E-2</c:v>
                </c:pt>
                <c:pt idx="5">
                  <c:v>0.1331</c:v>
                </c:pt>
                <c:pt idx="6">
                  <c:v>0.44350000000000001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79C-49A1-8211-DBC3B9ECFDDB}"/>
            </c:ext>
          </c:extLst>
        </c:ser>
        <c:ser>
          <c:idx val="4"/>
          <c:order val="4"/>
          <c:tx>
            <c:v>Y5</c:v>
          </c:tx>
          <c:cat>
            <c:strRef>
              <c:f>'Cumulative PD'!$A$5:$A$11</c:f>
              <c:strCache>
                <c:ptCount val="7"/>
                <c:pt idx="0">
                  <c:v>AAA</c:v>
                </c:pt>
                <c:pt idx="1">
                  <c:v>AA</c:v>
                </c:pt>
                <c:pt idx="2">
                  <c:v>A</c:v>
                </c:pt>
                <c:pt idx="3">
                  <c:v>BBB</c:v>
                </c:pt>
                <c:pt idx="4">
                  <c:v>BB</c:v>
                </c:pt>
                <c:pt idx="5">
                  <c:v>B</c:v>
                </c:pt>
                <c:pt idx="6">
                  <c:v>CCC/C</c:v>
                </c:pt>
              </c:strCache>
            </c:strRef>
          </c:cat>
          <c:val>
            <c:numRef>
              <c:f>'Cumulative PD'!$F$5:$F$11</c:f>
              <c:numCache>
                <c:formatCode>0.00%;[Red]\(0.00%\);\-</c:formatCode>
                <c:ptCount val="7"/>
                <c:pt idx="0">
                  <c:v>3.4000000000000002E-3</c:v>
                </c:pt>
                <c:pt idx="1">
                  <c:v>2.8000000000000004E-3</c:v>
                </c:pt>
                <c:pt idx="2">
                  <c:v>3.9000000000000003E-3</c:v>
                </c:pt>
                <c:pt idx="3">
                  <c:v>1.3600000000000001E-2</c:v>
                </c:pt>
                <c:pt idx="4">
                  <c:v>5.7500000000000002E-2</c:v>
                </c:pt>
                <c:pt idx="5">
                  <c:v>0.156</c:v>
                </c:pt>
                <c:pt idx="6">
                  <c:v>0.46529999999999999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79C-49A1-8211-DBC3B9ECFDDB}"/>
            </c:ext>
          </c:extLst>
        </c:ser>
        <c:ser>
          <c:idx val="5"/>
          <c:order val="5"/>
          <c:tx>
            <c:v>Y6</c:v>
          </c:tx>
          <c:cat>
            <c:strRef>
              <c:f>'Cumulative PD'!$A$5:$A$11</c:f>
              <c:strCache>
                <c:ptCount val="7"/>
                <c:pt idx="0">
                  <c:v>AAA</c:v>
                </c:pt>
                <c:pt idx="1">
                  <c:v>AA</c:v>
                </c:pt>
                <c:pt idx="2">
                  <c:v>A</c:v>
                </c:pt>
                <c:pt idx="3">
                  <c:v>BBB</c:v>
                </c:pt>
                <c:pt idx="4">
                  <c:v>BB</c:v>
                </c:pt>
                <c:pt idx="5">
                  <c:v>B</c:v>
                </c:pt>
                <c:pt idx="6">
                  <c:v>CCC/C</c:v>
                </c:pt>
              </c:strCache>
            </c:strRef>
          </c:cat>
          <c:val>
            <c:numRef>
              <c:f>'Cumulative PD'!$G$5:$G$11</c:f>
              <c:numCache>
                <c:formatCode>0.00%;[Red]\(0.00%\);\-</c:formatCode>
                <c:ptCount val="7"/>
                <c:pt idx="0">
                  <c:v>4.4000000000000003E-3</c:v>
                </c:pt>
                <c:pt idx="1">
                  <c:v>3.7000000000000002E-3</c:v>
                </c:pt>
                <c:pt idx="2">
                  <c:v>5.1000000000000004E-3</c:v>
                </c:pt>
                <c:pt idx="3">
                  <c:v>1.7100000000000001E-2</c:v>
                </c:pt>
                <c:pt idx="4">
                  <c:v>6.93E-2</c:v>
                </c:pt>
                <c:pt idx="5">
                  <c:v>0.17449999999999999</c:v>
                </c:pt>
                <c:pt idx="6">
                  <c:v>0.47570000000000001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79C-49A1-8211-DBC3B9ECFDDB}"/>
            </c:ext>
          </c:extLst>
        </c:ser>
        <c:ser>
          <c:idx val="6"/>
          <c:order val="6"/>
          <c:tx>
            <c:v>Y7</c:v>
          </c:tx>
          <c:cat>
            <c:strRef>
              <c:f>'Cumulative PD'!$A$5:$A$11</c:f>
              <c:strCache>
                <c:ptCount val="7"/>
                <c:pt idx="0">
                  <c:v>AAA</c:v>
                </c:pt>
                <c:pt idx="1">
                  <c:v>AA</c:v>
                </c:pt>
                <c:pt idx="2">
                  <c:v>A</c:v>
                </c:pt>
                <c:pt idx="3">
                  <c:v>BBB</c:v>
                </c:pt>
                <c:pt idx="4">
                  <c:v>BB</c:v>
                </c:pt>
                <c:pt idx="5">
                  <c:v>B</c:v>
                </c:pt>
                <c:pt idx="6">
                  <c:v>CCC/C</c:v>
                </c:pt>
              </c:strCache>
            </c:strRef>
          </c:cat>
          <c:val>
            <c:numRef>
              <c:f>'Cumulative PD'!$H$5:$H$11</c:f>
              <c:numCache>
                <c:formatCode>0.00%;[Red]\(0.00%\);\-</c:formatCode>
                <c:ptCount val="7"/>
                <c:pt idx="0">
                  <c:v>4.8999999999999998E-3</c:v>
                </c:pt>
                <c:pt idx="1">
                  <c:v>4.5000000000000005E-3</c:v>
                </c:pt>
                <c:pt idx="2">
                  <c:v>6.5000000000000006E-3</c:v>
                </c:pt>
                <c:pt idx="3">
                  <c:v>0.02</c:v>
                </c:pt>
                <c:pt idx="4">
                  <c:v>7.9399999999999998E-2</c:v>
                </c:pt>
                <c:pt idx="5">
                  <c:v>0.18899999999999997</c:v>
                </c:pt>
                <c:pt idx="6">
                  <c:v>0.48609999999999998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79C-49A1-8211-DBC3B9ECFDDB}"/>
            </c:ext>
          </c:extLst>
        </c:ser>
        <c:ser>
          <c:idx val="7"/>
          <c:order val="7"/>
          <c:tx>
            <c:v>Y8</c:v>
          </c:tx>
          <c:cat>
            <c:strRef>
              <c:f>'Cumulative PD'!$A$5:$A$11</c:f>
              <c:strCache>
                <c:ptCount val="7"/>
                <c:pt idx="0">
                  <c:v>AAA</c:v>
                </c:pt>
                <c:pt idx="1">
                  <c:v>AA</c:v>
                </c:pt>
                <c:pt idx="2">
                  <c:v>A</c:v>
                </c:pt>
                <c:pt idx="3">
                  <c:v>BBB</c:v>
                </c:pt>
                <c:pt idx="4">
                  <c:v>BB</c:v>
                </c:pt>
                <c:pt idx="5">
                  <c:v>B</c:v>
                </c:pt>
                <c:pt idx="6">
                  <c:v>CCC/C</c:v>
                </c:pt>
              </c:strCache>
            </c:strRef>
          </c:cat>
          <c:val>
            <c:numRef>
              <c:f>'Cumulative PD'!$I$5:$I$11</c:f>
              <c:numCache>
                <c:formatCode>0.00%;[Red]\(0.00%\);\-</c:formatCode>
                <c:ptCount val="7"/>
                <c:pt idx="0">
                  <c:v>5.6999999999999993E-3</c:v>
                </c:pt>
                <c:pt idx="1">
                  <c:v>5.1999999999999998E-3</c:v>
                </c:pt>
                <c:pt idx="2">
                  <c:v>7.8000000000000005E-3</c:v>
                </c:pt>
                <c:pt idx="3">
                  <c:v>2.3E-2</c:v>
                </c:pt>
                <c:pt idx="4">
                  <c:v>8.8599999999999998E-2</c:v>
                </c:pt>
                <c:pt idx="5">
                  <c:v>0.2006</c:v>
                </c:pt>
                <c:pt idx="6">
                  <c:v>0.4929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79C-49A1-8211-DBC3B9ECFDDB}"/>
            </c:ext>
          </c:extLst>
        </c:ser>
        <c:ser>
          <c:idx val="8"/>
          <c:order val="8"/>
          <c:tx>
            <c:v>Y9</c:v>
          </c:tx>
          <c:cat>
            <c:strRef>
              <c:f>'Cumulative PD'!$A$5:$A$11</c:f>
              <c:strCache>
                <c:ptCount val="7"/>
                <c:pt idx="0">
                  <c:v>AAA</c:v>
                </c:pt>
                <c:pt idx="1">
                  <c:v>AA</c:v>
                </c:pt>
                <c:pt idx="2">
                  <c:v>A</c:v>
                </c:pt>
                <c:pt idx="3">
                  <c:v>BBB</c:v>
                </c:pt>
                <c:pt idx="4">
                  <c:v>BB</c:v>
                </c:pt>
                <c:pt idx="5">
                  <c:v>B</c:v>
                </c:pt>
                <c:pt idx="6">
                  <c:v>CCC/C</c:v>
                </c:pt>
              </c:strCache>
            </c:strRef>
          </c:cat>
          <c:val>
            <c:numRef>
              <c:f>'Cumulative PD'!$J$5:$J$11</c:f>
              <c:numCache>
                <c:formatCode>0.00%;[Red]\(0.00%\);\-</c:formatCode>
                <c:ptCount val="7"/>
                <c:pt idx="0">
                  <c:v>6.1999999999999998E-3</c:v>
                </c:pt>
                <c:pt idx="1">
                  <c:v>5.8999999999999999E-3</c:v>
                </c:pt>
                <c:pt idx="2">
                  <c:v>9.0000000000000011E-3</c:v>
                </c:pt>
                <c:pt idx="3">
                  <c:v>2.58E-2</c:v>
                </c:pt>
                <c:pt idx="4">
                  <c:v>9.6799999999999997E-2</c:v>
                </c:pt>
                <c:pt idx="5">
                  <c:v>0.21079999999999999</c:v>
                </c:pt>
                <c:pt idx="6">
                  <c:v>0.49890000000000001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79C-49A1-8211-DBC3B9ECFDDB}"/>
            </c:ext>
          </c:extLst>
        </c:ser>
        <c:ser>
          <c:idx val="9"/>
          <c:order val="9"/>
          <c:tx>
            <c:v>Y10</c:v>
          </c:tx>
          <c:cat>
            <c:strRef>
              <c:f>'Cumulative PD'!$A$5:$A$11</c:f>
              <c:strCache>
                <c:ptCount val="7"/>
                <c:pt idx="0">
                  <c:v>AAA</c:v>
                </c:pt>
                <c:pt idx="1">
                  <c:v>AA</c:v>
                </c:pt>
                <c:pt idx="2">
                  <c:v>A</c:v>
                </c:pt>
                <c:pt idx="3">
                  <c:v>BBB</c:v>
                </c:pt>
                <c:pt idx="4">
                  <c:v>BB</c:v>
                </c:pt>
                <c:pt idx="5">
                  <c:v>B</c:v>
                </c:pt>
                <c:pt idx="6">
                  <c:v>CCC/C</c:v>
                </c:pt>
              </c:strCache>
            </c:strRef>
          </c:cat>
          <c:val>
            <c:numRef>
              <c:f>'Cumulative PD'!$K$5:$K$11</c:f>
              <c:numCache>
                <c:formatCode>0.00%;[Red]\(0.00%\);\-</c:formatCode>
                <c:ptCount val="7"/>
                <c:pt idx="0">
                  <c:v>6.7000000000000002E-3</c:v>
                </c:pt>
                <c:pt idx="1">
                  <c:v>6.5000000000000006E-3</c:v>
                </c:pt>
                <c:pt idx="2">
                  <c:v>1.03E-2</c:v>
                </c:pt>
                <c:pt idx="3">
                  <c:v>2.86E-2</c:v>
                </c:pt>
                <c:pt idx="4">
                  <c:v>0.10439999999999999</c:v>
                </c:pt>
                <c:pt idx="5">
                  <c:v>0.22020000000000001</c:v>
                </c:pt>
                <c:pt idx="6">
                  <c:v>0.50429999999999997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79C-49A1-8211-DBC3B9ECFDDB}"/>
            </c:ext>
          </c:extLst>
        </c:ser>
        <c:ser>
          <c:idx val="10"/>
          <c:order val="10"/>
          <c:tx>
            <c:v>Y11</c:v>
          </c:tx>
          <c:cat>
            <c:strRef>
              <c:f>'Cumulative PD'!$A$5:$A$11</c:f>
              <c:strCache>
                <c:ptCount val="7"/>
                <c:pt idx="0">
                  <c:v>AAA</c:v>
                </c:pt>
                <c:pt idx="1">
                  <c:v>AA</c:v>
                </c:pt>
                <c:pt idx="2">
                  <c:v>A</c:v>
                </c:pt>
                <c:pt idx="3">
                  <c:v>BBB</c:v>
                </c:pt>
                <c:pt idx="4">
                  <c:v>BB</c:v>
                </c:pt>
                <c:pt idx="5">
                  <c:v>B</c:v>
                </c:pt>
                <c:pt idx="6">
                  <c:v>CCC/C</c:v>
                </c:pt>
              </c:strCache>
            </c:strRef>
          </c:cat>
          <c:val>
            <c:numRef>
              <c:f>'Cumulative PD'!$L$5:$L$11</c:f>
              <c:numCache>
                <c:formatCode>0.00%;[Red]\(0.00%\);\-</c:formatCode>
                <c:ptCount val="7"/>
                <c:pt idx="0">
                  <c:v>6.9999999999999993E-3</c:v>
                </c:pt>
                <c:pt idx="1">
                  <c:v>7.0999999999999995E-3</c:v>
                </c:pt>
                <c:pt idx="2">
                  <c:v>1.1399999999999999E-2</c:v>
                </c:pt>
                <c:pt idx="3">
                  <c:v>3.1300000000000001E-2</c:v>
                </c:pt>
                <c:pt idx="4">
                  <c:v>0.1106</c:v>
                </c:pt>
                <c:pt idx="5">
                  <c:v>0.22820000000000001</c:v>
                </c:pt>
                <c:pt idx="6">
                  <c:v>0.50850000000000006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79C-49A1-8211-DBC3B9ECFDDB}"/>
            </c:ext>
          </c:extLst>
        </c:ser>
        <c:ser>
          <c:idx val="11"/>
          <c:order val="11"/>
          <c:tx>
            <c:v>Y12</c:v>
          </c:tx>
          <c:cat>
            <c:strRef>
              <c:f>'Cumulative PD'!$A$5:$A$11</c:f>
              <c:strCache>
                <c:ptCount val="7"/>
                <c:pt idx="0">
                  <c:v>AAA</c:v>
                </c:pt>
                <c:pt idx="1">
                  <c:v>AA</c:v>
                </c:pt>
                <c:pt idx="2">
                  <c:v>A</c:v>
                </c:pt>
                <c:pt idx="3">
                  <c:v>BBB</c:v>
                </c:pt>
                <c:pt idx="4">
                  <c:v>BB</c:v>
                </c:pt>
                <c:pt idx="5">
                  <c:v>B</c:v>
                </c:pt>
                <c:pt idx="6">
                  <c:v>CCC/C</c:v>
                </c:pt>
              </c:strCache>
            </c:strRef>
          </c:cat>
          <c:val>
            <c:numRef>
              <c:f>'Cumulative PD'!$M$5:$M$11</c:f>
              <c:numCache>
                <c:formatCode>0.00%;[Red]\(0.00%\);\-</c:formatCode>
                <c:ptCount val="7"/>
                <c:pt idx="0">
                  <c:v>7.3000000000000001E-3</c:v>
                </c:pt>
                <c:pt idx="1">
                  <c:v>7.6E-3</c:v>
                </c:pt>
                <c:pt idx="2">
                  <c:v>1.2500000000000001E-2</c:v>
                </c:pt>
                <c:pt idx="3">
                  <c:v>3.3500000000000002E-2</c:v>
                </c:pt>
                <c:pt idx="4">
                  <c:v>0.11650000000000001</c:v>
                </c:pt>
                <c:pt idx="5">
                  <c:v>0.23430000000000001</c:v>
                </c:pt>
                <c:pt idx="6">
                  <c:v>0.51319999999999999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79C-49A1-8211-DBC3B9ECFDDB}"/>
            </c:ext>
          </c:extLst>
        </c:ser>
        <c:ser>
          <c:idx val="12"/>
          <c:order val="12"/>
          <c:tx>
            <c:v>Y13</c:v>
          </c:tx>
          <c:cat>
            <c:strRef>
              <c:f>'Cumulative PD'!$A$5:$A$11</c:f>
              <c:strCache>
                <c:ptCount val="7"/>
                <c:pt idx="0">
                  <c:v>AAA</c:v>
                </c:pt>
                <c:pt idx="1">
                  <c:v>AA</c:v>
                </c:pt>
                <c:pt idx="2">
                  <c:v>A</c:v>
                </c:pt>
                <c:pt idx="3">
                  <c:v>BBB</c:v>
                </c:pt>
                <c:pt idx="4">
                  <c:v>BB</c:v>
                </c:pt>
                <c:pt idx="5">
                  <c:v>B</c:v>
                </c:pt>
                <c:pt idx="6">
                  <c:v>CCC/C</c:v>
                </c:pt>
              </c:strCache>
            </c:strRef>
          </c:cat>
          <c:val>
            <c:numRef>
              <c:f>'Cumulative PD'!$N$5:$N$11</c:f>
              <c:numCache>
                <c:formatCode>0.00%;[Red]\(0.00%\);\-</c:formatCode>
                <c:ptCount val="7"/>
                <c:pt idx="0">
                  <c:v>7.4999999999999997E-3</c:v>
                </c:pt>
                <c:pt idx="1">
                  <c:v>8.1000000000000013E-3</c:v>
                </c:pt>
                <c:pt idx="2">
                  <c:v>1.3500000000000002E-2</c:v>
                </c:pt>
                <c:pt idx="3">
                  <c:v>3.56E-2</c:v>
                </c:pt>
                <c:pt idx="4">
                  <c:v>0.1217</c:v>
                </c:pt>
                <c:pt idx="5">
                  <c:v>0.2402</c:v>
                </c:pt>
                <c:pt idx="6">
                  <c:v>0.51859999999999995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79C-49A1-8211-DBC3B9ECFDDB}"/>
            </c:ext>
          </c:extLst>
        </c:ser>
        <c:ser>
          <c:idx val="13"/>
          <c:order val="13"/>
          <c:tx>
            <c:v>Y14</c:v>
          </c:tx>
          <c:cat>
            <c:strRef>
              <c:f>'Cumulative PD'!$A$5:$A$11</c:f>
              <c:strCache>
                <c:ptCount val="7"/>
                <c:pt idx="0">
                  <c:v>AAA</c:v>
                </c:pt>
                <c:pt idx="1">
                  <c:v>AA</c:v>
                </c:pt>
                <c:pt idx="2">
                  <c:v>A</c:v>
                </c:pt>
                <c:pt idx="3">
                  <c:v>BBB</c:v>
                </c:pt>
                <c:pt idx="4">
                  <c:v>BB</c:v>
                </c:pt>
                <c:pt idx="5">
                  <c:v>B</c:v>
                </c:pt>
                <c:pt idx="6">
                  <c:v>CCC/C</c:v>
                </c:pt>
              </c:strCache>
            </c:strRef>
          </c:cat>
          <c:val>
            <c:numRef>
              <c:f>'Cumulative PD'!$O$5:$O$11</c:f>
              <c:numCache>
                <c:formatCode>0.00%;[Red]\(0.00%\);\-</c:formatCode>
                <c:ptCount val="7"/>
                <c:pt idx="0">
                  <c:v>8.1000000000000013E-3</c:v>
                </c:pt>
                <c:pt idx="1">
                  <c:v>8.6E-3</c:v>
                </c:pt>
                <c:pt idx="2">
                  <c:v>1.4499999999999999E-2</c:v>
                </c:pt>
                <c:pt idx="3">
                  <c:v>3.78E-2</c:v>
                </c:pt>
                <c:pt idx="4">
                  <c:v>0.126</c:v>
                </c:pt>
                <c:pt idx="5">
                  <c:v>0.2457</c:v>
                </c:pt>
                <c:pt idx="6">
                  <c:v>0.52259999999999995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79C-49A1-8211-DBC3B9ECFDDB}"/>
            </c:ext>
          </c:extLst>
        </c:ser>
        <c:ser>
          <c:idx val="14"/>
          <c:order val="14"/>
          <c:tx>
            <c:v>Y15</c:v>
          </c:tx>
          <c:cat>
            <c:strRef>
              <c:f>'Cumulative PD'!$A$5:$A$11</c:f>
              <c:strCache>
                <c:ptCount val="7"/>
                <c:pt idx="0">
                  <c:v>AAA</c:v>
                </c:pt>
                <c:pt idx="1">
                  <c:v>AA</c:v>
                </c:pt>
                <c:pt idx="2">
                  <c:v>A</c:v>
                </c:pt>
                <c:pt idx="3">
                  <c:v>BBB</c:v>
                </c:pt>
                <c:pt idx="4">
                  <c:v>BB</c:v>
                </c:pt>
                <c:pt idx="5">
                  <c:v>B</c:v>
                </c:pt>
                <c:pt idx="6">
                  <c:v>CCC/C</c:v>
                </c:pt>
              </c:strCache>
            </c:strRef>
          </c:cat>
          <c:val>
            <c:numRef>
              <c:f>'Cumulative PD'!$P$5:$P$11</c:f>
              <c:numCache>
                <c:formatCode>0.00%;[Red]\(0.00%\);\-</c:formatCode>
                <c:ptCount val="7"/>
                <c:pt idx="0">
                  <c:v>8.6E-3</c:v>
                </c:pt>
                <c:pt idx="1">
                  <c:v>9.0000000000000011E-3</c:v>
                </c:pt>
                <c:pt idx="2">
                  <c:v>1.5600000000000001E-2</c:v>
                </c:pt>
                <c:pt idx="3">
                  <c:v>4.0099999999999997E-2</c:v>
                </c:pt>
                <c:pt idx="4">
                  <c:v>0.1305</c:v>
                </c:pt>
                <c:pt idx="5">
                  <c:v>0.25109999999999999</c:v>
                </c:pt>
                <c:pt idx="6">
                  <c:v>0.52300000000000002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E79C-49A1-8211-DBC3B9ECFD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0%;[Red]\(0.00%\);\-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2000"/>
              <a:t>Cumulative Default Ratings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'Cumulative PD'!$A$5</c:f>
              <c:strCache>
                <c:ptCount val="1"/>
                <c:pt idx="0">
                  <c:v>AAA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'Cumulative PD'!$B$4:$P$4</c:f>
              <c:strCache>
                <c:ptCount val="15"/>
                <c:pt idx="0">
                  <c:v>Y1</c:v>
                </c:pt>
                <c:pt idx="1">
                  <c:v>Y2</c:v>
                </c:pt>
                <c:pt idx="2">
                  <c:v>Y3</c:v>
                </c:pt>
                <c:pt idx="3">
                  <c:v>Y4</c:v>
                </c:pt>
                <c:pt idx="4">
                  <c:v>Y5</c:v>
                </c:pt>
                <c:pt idx="5">
                  <c:v>Y6</c:v>
                </c:pt>
                <c:pt idx="6">
                  <c:v>Y7</c:v>
                </c:pt>
                <c:pt idx="7">
                  <c:v>Y8</c:v>
                </c:pt>
                <c:pt idx="8">
                  <c:v>Y9</c:v>
                </c:pt>
                <c:pt idx="9">
                  <c:v>Y10</c:v>
                </c:pt>
                <c:pt idx="10">
                  <c:v>Y11</c:v>
                </c:pt>
                <c:pt idx="11">
                  <c:v>Y12</c:v>
                </c:pt>
                <c:pt idx="12">
                  <c:v>Y13</c:v>
                </c:pt>
                <c:pt idx="13">
                  <c:v>Y14</c:v>
                </c:pt>
                <c:pt idx="14">
                  <c:v>Y15</c:v>
                </c:pt>
              </c:strCache>
            </c:strRef>
          </c:cat>
          <c:val>
            <c:numRef>
              <c:f>'Cumulative PD'!$B$5:$P$5</c:f>
              <c:numCache>
                <c:formatCode>0.00%;[Red]\(0.00%\);\-</c:formatCode>
                <c:ptCount val="15"/>
                <c:pt idx="0">
                  <c:v>0</c:v>
                </c:pt>
                <c:pt idx="1">
                  <c:v>2.9999999999999997E-4</c:v>
                </c:pt>
                <c:pt idx="2">
                  <c:v>1.2999999999999999E-3</c:v>
                </c:pt>
                <c:pt idx="3">
                  <c:v>2.3E-3</c:v>
                </c:pt>
                <c:pt idx="4">
                  <c:v>3.4000000000000002E-3</c:v>
                </c:pt>
                <c:pt idx="5">
                  <c:v>4.4000000000000003E-3</c:v>
                </c:pt>
                <c:pt idx="6">
                  <c:v>4.8999999999999998E-3</c:v>
                </c:pt>
                <c:pt idx="7">
                  <c:v>5.6999999999999993E-3</c:v>
                </c:pt>
                <c:pt idx="8">
                  <c:v>6.1999999999999998E-3</c:v>
                </c:pt>
                <c:pt idx="9">
                  <c:v>6.7000000000000002E-3</c:v>
                </c:pt>
                <c:pt idx="10">
                  <c:v>6.9999999999999993E-3</c:v>
                </c:pt>
                <c:pt idx="11">
                  <c:v>7.3000000000000001E-3</c:v>
                </c:pt>
                <c:pt idx="12">
                  <c:v>7.4999999999999997E-3</c:v>
                </c:pt>
                <c:pt idx="13">
                  <c:v>8.1000000000000013E-3</c:v>
                </c:pt>
                <c:pt idx="14">
                  <c:v>8.6E-3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BE-43F5-8040-AF50F0A79984}"/>
            </c:ext>
          </c:extLst>
        </c:ser>
        <c:ser>
          <c:idx val="1"/>
          <c:order val="1"/>
          <c:tx>
            <c:strRef>
              <c:f>'Cumulative PD'!$A$6</c:f>
              <c:strCache>
                <c:ptCount val="1"/>
                <c:pt idx="0">
                  <c:v>AA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'Cumulative PD'!$B$4:$P$4</c:f>
              <c:strCache>
                <c:ptCount val="15"/>
                <c:pt idx="0">
                  <c:v>Y1</c:v>
                </c:pt>
                <c:pt idx="1">
                  <c:v>Y2</c:v>
                </c:pt>
                <c:pt idx="2">
                  <c:v>Y3</c:v>
                </c:pt>
                <c:pt idx="3">
                  <c:v>Y4</c:v>
                </c:pt>
                <c:pt idx="4">
                  <c:v>Y5</c:v>
                </c:pt>
                <c:pt idx="5">
                  <c:v>Y6</c:v>
                </c:pt>
                <c:pt idx="6">
                  <c:v>Y7</c:v>
                </c:pt>
                <c:pt idx="7">
                  <c:v>Y8</c:v>
                </c:pt>
                <c:pt idx="8">
                  <c:v>Y9</c:v>
                </c:pt>
                <c:pt idx="9">
                  <c:v>Y10</c:v>
                </c:pt>
                <c:pt idx="10">
                  <c:v>Y11</c:v>
                </c:pt>
                <c:pt idx="11">
                  <c:v>Y12</c:v>
                </c:pt>
                <c:pt idx="12">
                  <c:v>Y13</c:v>
                </c:pt>
                <c:pt idx="13">
                  <c:v>Y14</c:v>
                </c:pt>
                <c:pt idx="14">
                  <c:v>Y15</c:v>
                </c:pt>
              </c:strCache>
            </c:strRef>
          </c:cat>
          <c:val>
            <c:numRef>
              <c:f>'Cumulative PD'!$B$6:$P$6</c:f>
              <c:numCache>
                <c:formatCode>0.00%;[Red]\(0.00%\);\-</c:formatCode>
                <c:ptCount val="15"/>
                <c:pt idx="0">
                  <c:v>2.0000000000000001E-4</c:v>
                </c:pt>
                <c:pt idx="1">
                  <c:v>5.0000000000000001E-4</c:v>
                </c:pt>
                <c:pt idx="2">
                  <c:v>1.1000000000000001E-3</c:v>
                </c:pt>
                <c:pt idx="3">
                  <c:v>1.9E-3</c:v>
                </c:pt>
                <c:pt idx="4">
                  <c:v>2.8000000000000004E-3</c:v>
                </c:pt>
                <c:pt idx="5">
                  <c:v>3.7000000000000002E-3</c:v>
                </c:pt>
                <c:pt idx="6">
                  <c:v>4.5000000000000005E-3</c:v>
                </c:pt>
                <c:pt idx="7">
                  <c:v>5.1999999999999998E-3</c:v>
                </c:pt>
                <c:pt idx="8">
                  <c:v>5.8999999999999999E-3</c:v>
                </c:pt>
                <c:pt idx="9">
                  <c:v>6.5000000000000006E-3</c:v>
                </c:pt>
                <c:pt idx="10">
                  <c:v>7.0999999999999995E-3</c:v>
                </c:pt>
                <c:pt idx="11">
                  <c:v>7.6E-3</c:v>
                </c:pt>
                <c:pt idx="12">
                  <c:v>8.1000000000000013E-3</c:v>
                </c:pt>
                <c:pt idx="13">
                  <c:v>8.6E-3</c:v>
                </c:pt>
                <c:pt idx="14">
                  <c:v>9.0000000000000011E-3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BE-43F5-8040-AF50F0A79984}"/>
            </c:ext>
          </c:extLst>
        </c:ser>
        <c:ser>
          <c:idx val="2"/>
          <c:order val="2"/>
          <c:tx>
            <c:strRef>
              <c:f>'Cumulative PD'!$A$7</c:f>
              <c:strCache>
                <c:ptCount val="1"/>
                <c:pt idx="0">
                  <c:v>A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'Cumulative PD'!$B$4:$P$4</c:f>
              <c:strCache>
                <c:ptCount val="15"/>
                <c:pt idx="0">
                  <c:v>Y1</c:v>
                </c:pt>
                <c:pt idx="1">
                  <c:v>Y2</c:v>
                </c:pt>
                <c:pt idx="2">
                  <c:v>Y3</c:v>
                </c:pt>
                <c:pt idx="3">
                  <c:v>Y4</c:v>
                </c:pt>
                <c:pt idx="4">
                  <c:v>Y5</c:v>
                </c:pt>
                <c:pt idx="5">
                  <c:v>Y6</c:v>
                </c:pt>
                <c:pt idx="6">
                  <c:v>Y7</c:v>
                </c:pt>
                <c:pt idx="7">
                  <c:v>Y8</c:v>
                </c:pt>
                <c:pt idx="8">
                  <c:v>Y9</c:v>
                </c:pt>
                <c:pt idx="9">
                  <c:v>Y10</c:v>
                </c:pt>
                <c:pt idx="10">
                  <c:v>Y11</c:v>
                </c:pt>
                <c:pt idx="11">
                  <c:v>Y12</c:v>
                </c:pt>
                <c:pt idx="12">
                  <c:v>Y13</c:v>
                </c:pt>
                <c:pt idx="13">
                  <c:v>Y14</c:v>
                </c:pt>
                <c:pt idx="14">
                  <c:v>Y15</c:v>
                </c:pt>
              </c:strCache>
            </c:strRef>
          </c:cat>
          <c:val>
            <c:numRef>
              <c:f>'Cumulative PD'!$B$7:$P$7</c:f>
              <c:numCache>
                <c:formatCode>0.00%;[Red]\(0.00%\);\-</c:formatCode>
                <c:ptCount val="15"/>
                <c:pt idx="0">
                  <c:v>5.0000000000000001E-4</c:v>
                </c:pt>
                <c:pt idx="1">
                  <c:v>1.1000000000000001E-3</c:v>
                </c:pt>
                <c:pt idx="2">
                  <c:v>1.9E-3</c:v>
                </c:pt>
                <c:pt idx="3">
                  <c:v>2.8999999999999998E-3</c:v>
                </c:pt>
                <c:pt idx="4">
                  <c:v>3.9000000000000003E-3</c:v>
                </c:pt>
                <c:pt idx="5">
                  <c:v>5.1000000000000004E-3</c:v>
                </c:pt>
                <c:pt idx="6">
                  <c:v>6.5000000000000006E-3</c:v>
                </c:pt>
                <c:pt idx="7">
                  <c:v>7.8000000000000005E-3</c:v>
                </c:pt>
                <c:pt idx="8">
                  <c:v>9.0000000000000011E-3</c:v>
                </c:pt>
                <c:pt idx="9">
                  <c:v>1.03E-2</c:v>
                </c:pt>
                <c:pt idx="10">
                  <c:v>1.1399999999999999E-2</c:v>
                </c:pt>
                <c:pt idx="11">
                  <c:v>1.2500000000000001E-2</c:v>
                </c:pt>
                <c:pt idx="12">
                  <c:v>1.3500000000000002E-2</c:v>
                </c:pt>
                <c:pt idx="13">
                  <c:v>1.4499999999999999E-2</c:v>
                </c:pt>
                <c:pt idx="14">
                  <c:v>1.5600000000000001E-2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1BE-43F5-8040-AF50F0A79984}"/>
            </c:ext>
          </c:extLst>
        </c:ser>
        <c:ser>
          <c:idx val="3"/>
          <c:order val="3"/>
          <c:tx>
            <c:strRef>
              <c:f>'Cumulative PD'!$A$8</c:f>
              <c:strCache>
                <c:ptCount val="1"/>
                <c:pt idx="0">
                  <c:v>BBB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57150" dist="19050" dir="540000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'Cumulative PD'!$B$4:$P$4</c:f>
              <c:strCache>
                <c:ptCount val="15"/>
                <c:pt idx="0">
                  <c:v>Y1</c:v>
                </c:pt>
                <c:pt idx="1">
                  <c:v>Y2</c:v>
                </c:pt>
                <c:pt idx="2">
                  <c:v>Y3</c:v>
                </c:pt>
                <c:pt idx="3">
                  <c:v>Y4</c:v>
                </c:pt>
                <c:pt idx="4">
                  <c:v>Y5</c:v>
                </c:pt>
                <c:pt idx="5">
                  <c:v>Y6</c:v>
                </c:pt>
                <c:pt idx="6">
                  <c:v>Y7</c:v>
                </c:pt>
                <c:pt idx="7">
                  <c:v>Y8</c:v>
                </c:pt>
                <c:pt idx="8">
                  <c:v>Y9</c:v>
                </c:pt>
                <c:pt idx="9">
                  <c:v>Y10</c:v>
                </c:pt>
                <c:pt idx="10">
                  <c:v>Y11</c:v>
                </c:pt>
                <c:pt idx="11">
                  <c:v>Y12</c:v>
                </c:pt>
                <c:pt idx="12">
                  <c:v>Y13</c:v>
                </c:pt>
                <c:pt idx="13">
                  <c:v>Y14</c:v>
                </c:pt>
                <c:pt idx="14">
                  <c:v>Y15</c:v>
                </c:pt>
              </c:strCache>
            </c:strRef>
          </c:cat>
          <c:val>
            <c:numRef>
              <c:f>'Cumulative PD'!$B$8:$P$8</c:f>
              <c:numCache>
                <c:formatCode>0.00%;[Red]\(0.00%\);\-</c:formatCode>
                <c:ptCount val="15"/>
                <c:pt idx="0">
                  <c:v>1.4000000000000002E-3</c:v>
                </c:pt>
                <c:pt idx="1">
                  <c:v>3.8E-3</c:v>
                </c:pt>
                <c:pt idx="2">
                  <c:v>6.7000000000000002E-3</c:v>
                </c:pt>
                <c:pt idx="3">
                  <c:v>1.01E-2</c:v>
                </c:pt>
                <c:pt idx="4">
                  <c:v>1.3600000000000001E-2</c:v>
                </c:pt>
                <c:pt idx="5">
                  <c:v>1.7100000000000001E-2</c:v>
                </c:pt>
                <c:pt idx="6">
                  <c:v>0.02</c:v>
                </c:pt>
                <c:pt idx="7">
                  <c:v>2.3E-2</c:v>
                </c:pt>
                <c:pt idx="8">
                  <c:v>2.58E-2</c:v>
                </c:pt>
                <c:pt idx="9">
                  <c:v>2.86E-2</c:v>
                </c:pt>
                <c:pt idx="10">
                  <c:v>3.1300000000000001E-2</c:v>
                </c:pt>
                <c:pt idx="11">
                  <c:v>3.3500000000000002E-2</c:v>
                </c:pt>
                <c:pt idx="12">
                  <c:v>3.56E-2</c:v>
                </c:pt>
                <c:pt idx="13">
                  <c:v>3.78E-2</c:v>
                </c:pt>
                <c:pt idx="14">
                  <c:v>4.0099999999999997E-2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1BE-43F5-8040-AF50F0A79984}"/>
            </c:ext>
          </c:extLst>
        </c:ser>
        <c:ser>
          <c:idx val="4"/>
          <c:order val="4"/>
          <c:tx>
            <c:strRef>
              <c:f>'Cumulative PD'!$A$9</c:f>
              <c:strCache>
                <c:ptCount val="1"/>
                <c:pt idx="0">
                  <c:v>BB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57150" dist="19050" dir="540000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'Cumulative PD'!$B$4:$P$4</c:f>
              <c:strCache>
                <c:ptCount val="15"/>
                <c:pt idx="0">
                  <c:v>Y1</c:v>
                </c:pt>
                <c:pt idx="1">
                  <c:v>Y2</c:v>
                </c:pt>
                <c:pt idx="2">
                  <c:v>Y3</c:v>
                </c:pt>
                <c:pt idx="3">
                  <c:v>Y4</c:v>
                </c:pt>
                <c:pt idx="4">
                  <c:v>Y5</c:v>
                </c:pt>
                <c:pt idx="5">
                  <c:v>Y6</c:v>
                </c:pt>
                <c:pt idx="6">
                  <c:v>Y7</c:v>
                </c:pt>
                <c:pt idx="7">
                  <c:v>Y8</c:v>
                </c:pt>
                <c:pt idx="8">
                  <c:v>Y9</c:v>
                </c:pt>
                <c:pt idx="9">
                  <c:v>Y10</c:v>
                </c:pt>
                <c:pt idx="10">
                  <c:v>Y11</c:v>
                </c:pt>
                <c:pt idx="11">
                  <c:v>Y12</c:v>
                </c:pt>
                <c:pt idx="12">
                  <c:v>Y13</c:v>
                </c:pt>
                <c:pt idx="13">
                  <c:v>Y14</c:v>
                </c:pt>
                <c:pt idx="14">
                  <c:v>Y15</c:v>
                </c:pt>
              </c:strCache>
            </c:strRef>
          </c:cat>
          <c:val>
            <c:numRef>
              <c:f>'Cumulative PD'!$B$9:$P$9</c:f>
              <c:numCache>
                <c:formatCode>0.00%;[Red]\(0.00%\);\-</c:formatCode>
                <c:ptCount val="15"/>
                <c:pt idx="0">
                  <c:v>5.6000000000000008E-3</c:v>
                </c:pt>
                <c:pt idx="1">
                  <c:v>1.7600000000000001E-2</c:v>
                </c:pt>
                <c:pt idx="2">
                  <c:v>3.1200000000000002E-2</c:v>
                </c:pt>
                <c:pt idx="3">
                  <c:v>4.4800000000000006E-2</c:v>
                </c:pt>
                <c:pt idx="4">
                  <c:v>5.7500000000000002E-2</c:v>
                </c:pt>
                <c:pt idx="5">
                  <c:v>6.93E-2</c:v>
                </c:pt>
                <c:pt idx="6">
                  <c:v>7.9399999999999998E-2</c:v>
                </c:pt>
                <c:pt idx="7">
                  <c:v>8.8599999999999998E-2</c:v>
                </c:pt>
                <c:pt idx="8">
                  <c:v>9.6799999999999997E-2</c:v>
                </c:pt>
                <c:pt idx="9">
                  <c:v>0.10439999999999999</c:v>
                </c:pt>
                <c:pt idx="10">
                  <c:v>0.1106</c:v>
                </c:pt>
                <c:pt idx="11">
                  <c:v>0.11650000000000001</c:v>
                </c:pt>
                <c:pt idx="12">
                  <c:v>0.1217</c:v>
                </c:pt>
                <c:pt idx="13">
                  <c:v>0.126</c:v>
                </c:pt>
                <c:pt idx="14">
                  <c:v>0.1305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1BE-43F5-8040-AF50F0A79984}"/>
            </c:ext>
          </c:extLst>
        </c:ser>
        <c:ser>
          <c:idx val="5"/>
          <c:order val="5"/>
          <c:tx>
            <c:strRef>
              <c:f>'Cumulative PD'!$A$10</c:f>
              <c:strCache>
                <c:ptCount val="1"/>
                <c:pt idx="0">
                  <c:v>B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57150" dist="19050" dir="540000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'Cumulative PD'!$B$4:$P$4</c:f>
              <c:strCache>
                <c:ptCount val="15"/>
                <c:pt idx="0">
                  <c:v>Y1</c:v>
                </c:pt>
                <c:pt idx="1">
                  <c:v>Y2</c:v>
                </c:pt>
                <c:pt idx="2">
                  <c:v>Y3</c:v>
                </c:pt>
                <c:pt idx="3">
                  <c:v>Y4</c:v>
                </c:pt>
                <c:pt idx="4">
                  <c:v>Y5</c:v>
                </c:pt>
                <c:pt idx="5">
                  <c:v>Y6</c:v>
                </c:pt>
                <c:pt idx="6">
                  <c:v>Y7</c:v>
                </c:pt>
                <c:pt idx="7">
                  <c:v>Y8</c:v>
                </c:pt>
                <c:pt idx="8">
                  <c:v>Y9</c:v>
                </c:pt>
                <c:pt idx="9">
                  <c:v>Y10</c:v>
                </c:pt>
                <c:pt idx="10">
                  <c:v>Y11</c:v>
                </c:pt>
                <c:pt idx="11">
                  <c:v>Y12</c:v>
                </c:pt>
                <c:pt idx="12">
                  <c:v>Y13</c:v>
                </c:pt>
                <c:pt idx="13">
                  <c:v>Y14</c:v>
                </c:pt>
                <c:pt idx="14">
                  <c:v>Y15</c:v>
                </c:pt>
              </c:strCache>
            </c:strRef>
          </c:cat>
          <c:val>
            <c:numRef>
              <c:f>'Cumulative PD'!$B$10:$P$10</c:f>
              <c:numCache>
                <c:formatCode>0.00%;[Red]\(0.00%\);\-</c:formatCode>
                <c:ptCount val="15"/>
                <c:pt idx="0">
                  <c:v>2.9300000000000003E-2</c:v>
                </c:pt>
                <c:pt idx="1">
                  <c:v>6.93E-2</c:v>
                </c:pt>
                <c:pt idx="2">
                  <c:v>0.10460000000000001</c:v>
                </c:pt>
                <c:pt idx="3">
                  <c:v>0.1331</c:v>
                </c:pt>
                <c:pt idx="4">
                  <c:v>0.156</c:v>
                </c:pt>
                <c:pt idx="5">
                  <c:v>0.17449999999999999</c:v>
                </c:pt>
                <c:pt idx="6">
                  <c:v>0.18899999999999997</c:v>
                </c:pt>
                <c:pt idx="7">
                  <c:v>0.2006</c:v>
                </c:pt>
                <c:pt idx="8">
                  <c:v>0.21079999999999999</c:v>
                </c:pt>
                <c:pt idx="9">
                  <c:v>0.22020000000000001</c:v>
                </c:pt>
                <c:pt idx="10">
                  <c:v>0.22820000000000001</c:v>
                </c:pt>
                <c:pt idx="11">
                  <c:v>0.23430000000000001</c:v>
                </c:pt>
                <c:pt idx="12">
                  <c:v>0.2402</c:v>
                </c:pt>
                <c:pt idx="13">
                  <c:v>0.2457</c:v>
                </c:pt>
                <c:pt idx="14">
                  <c:v>0.25109999999999999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1BE-43F5-8040-AF50F0A79984}"/>
            </c:ext>
          </c:extLst>
        </c:ser>
        <c:ser>
          <c:idx val="6"/>
          <c:order val="6"/>
          <c:tx>
            <c:strRef>
              <c:f>'Cumulative PD'!$A$11</c:f>
              <c:strCache>
                <c:ptCount val="1"/>
                <c:pt idx="0">
                  <c:v>CCC/C</c:v>
                </c:pt>
              </c:strCache>
            </c:strRef>
          </c:tx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57150" dist="19050" dir="540000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Lbl>
              <c:idx val="0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1BE-43F5-8040-AF50F0A7998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1BE-43F5-8040-AF50F0A7998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1BE-43F5-8040-AF50F0A7998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1BE-43F5-8040-AF50F0A7998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1BE-43F5-8040-AF50F0A7998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1BE-43F5-8040-AF50F0A7998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1BE-43F5-8040-AF50F0A7998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11BE-43F5-8040-AF50F0A7998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1BE-43F5-8040-AF50F0A7998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11BE-43F5-8040-AF50F0A7998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11BE-43F5-8040-AF50F0A79984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11BE-43F5-8040-AF50F0A79984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11BE-43F5-8040-AF50F0A79984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11BE-43F5-8040-AF50F0A79984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11BE-43F5-8040-AF50F0A7998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'Cumulative PD'!$B$4:$P$4</c:f>
              <c:strCache>
                <c:ptCount val="15"/>
                <c:pt idx="0">
                  <c:v>Y1</c:v>
                </c:pt>
                <c:pt idx="1">
                  <c:v>Y2</c:v>
                </c:pt>
                <c:pt idx="2">
                  <c:v>Y3</c:v>
                </c:pt>
                <c:pt idx="3">
                  <c:v>Y4</c:v>
                </c:pt>
                <c:pt idx="4">
                  <c:v>Y5</c:v>
                </c:pt>
                <c:pt idx="5">
                  <c:v>Y6</c:v>
                </c:pt>
                <c:pt idx="6">
                  <c:v>Y7</c:v>
                </c:pt>
                <c:pt idx="7">
                  <c:v>Y8</c:v>
                </c:pt>
                <c:pt idx="8">
                  <c:v>Y9</c:v>
                </c:pt>
                <c:pt idx="9">
                  <c:v>Y10</c:v>
                </c:pt>
                <c:pt idx="10">
                  <c:v>Y11</c:v>
                </c:pt>
                <c:pt idx="11">
                  <c:v>Y12</c:v>
                </c:pt>
                <c:pt idx="12">
                  <c:v>Y13</c:v>
                </c:pt>
                <c:pt idx="13">
                  <c:v>Y14</c:v>
                </c:pt>
                <c:pt idx="14">
                  <c:v>Y15</c:v>
                </c:pt>
              </c:strCache>
            </c:strRef>
          </c:cat>
          <c:val>
            <c:numRef>
              <c:f>'Cumulative PD'!$B$11:$P$11</c:f>
              <c:numCache>
                <c:formatCode>0.00%;[Red]\(0.00%\);\-</c:formatCode>
                <c:ptCount val="15"/>
                <c:pt idx="0">
                  <c:v>0.26119999999999999</c:v>
                </c:pt>
                <c:pt idx="1">
                  <c:v>0.35920000000000002</c:v>
                </c:pt>
                <c:pt idx="2">
                  <c:v>0.41320000000000001</c:v>
                </c:pt>
                <c:pt idx="3">
                  <c:v>0.44350000000000001</c:v>
                </c:pt>
                <c:pt idx="4">
                  <c:v>0.46529999999999999</c:v>
                </c:pt>
                <c:pt idx="5">
                  <c:v>0.47570000000000001</c:v>
                </c:pt>
                <c:pt idx="6">
                  <c:v>0.48609999999999998</c:v>
                </c:pt>
                <c:pt idx="7">
                  <c:v>0.4929</c:v>
                </c:pt>
                <c:pt idx="8">
                  <c:v>0.49890000000000001</c:v>
                </c:pt>
                <c:pt idx="9">
                  <c:v>0.50429999999999997</c:v>
                </c:pt>
                <c:pt idx="10">
                  <c:v>0.50850000000000006</c:v>
                </c:pt>
                <c:pt idx="11">
                  <c:v>0.51319999999999999</c:v>
                </c:pt>
                <c:pt idx="12">
                  <c:v>0.51859999999999995</c:v>
                </c:pt>
                <c:pt idx="13">
                  <c:v>0.52259999999999995</c:v>
                </c:pt>
                <c:pt idx="14">
                  <c:v>0.52300000000000002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1BE-43F5-8040-AF50F0A799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61388736"/>
        <c:axId val="1361396416"/>
      </c:lineChart>
      <c:catAx>
        <c:axId val="1361388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61396416"/>
        <c:crosses val="autoZero"/>
        <c:auto val="1"/>
        <c:lblAlgn val="ctr"/>
        <c:lblOffset val="100"/>
        <c:noMultiLvlLbl val="0"/>
      </c:catAx>
      <c:valAx>
        <c:axId val="1361396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;[Red]\(0.00%\);\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61388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t>Conditional Annual Default Probability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Y1</c:v>
          </c:tx>
          <c:cat>
            <c:strRef>
              <c:f>'Hazard Rates'!$A$5:$A$11</c:f>
              <c:strCache>
                <c:ptCount val="7"/>
                <c:pt idx="0">
                  <c:v>AAA</c:v>
                </c:pt>
                <c:pt idx="1">
                  <c:v>AA</c:v>
                </c:pt>
                <c:pt idx="2">
                  <c:v>A</c:v>
                </c:pt>
                <c:pt idx="3">
                  <c:v>BBB</c:v>
                </c:pt>
                <c:pt idx="4">
                  <c:v>BB</c:v>
                </c:pt>
                <c:pt idx="5">
                  <c:v>B</c:v>
                </c:pt>
                <c:pt idx="6">
                  <c:v>CCC/C</c:v>
                </c:pt>
              </c:strCache>
            </c:strRef>
          </c:cat>
          <c:val>
            <c:numRef>
              <c:f>'Hazard Rates'!$B$5:$B$11</c:f>
              <c:numCache>
                <c:formatCode>0.00%;[Red]\(0.00%\);\-</c:formatCode>
                <c:ptCount val="7"/>
                <c:pt idx="0">
                  <c:v>0</c:v>
                </c:pt>
                <c:pt idx="1">
                  <c:v>2.0000000000000001E-4</c:v>
                </c:pt>
                <c:pt idx="2">
                  <c:v>5.0000000000000001E-4</c:v>
                </c:pt>
                <c:pt idx="3">
                  <c:v>1.4000000000000002E-3</c:v>
                </c:pt>
                <c:pt idx="4">
                  <c:v>5.6000000000000008E-3</c:v>
                </c:pt>
                <c:pt idx="5">
                  <c:v>2.9300000000000003E-2</c:v>
                </c:pt>
                <c:pt idx="6">
                  <c:v>0.26119999999999999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4E-4D4D-ABD8-EC343E2BD26C}"/>
            </c:ext>
          </c:extLst>
        </c:ser>
        <c:ser>
          <c:idx val="1"/>
          <c:order val="1"/>
          <c:tx>
            <c:v>Y2</c:v>
          </c:tx>
          <c:cat>
            <c:strRef>
              <c:f>'Hazard Rates'!$A$5:$A$11</c:f>
              <c:strCache>
                <c:ptCount val="7"/>
                <c:pt idx="0">
                  <c:v>AAA</c:v>
                </c:pt>
                <c:pt idx="1">
                  <c:v>AA</c:v>
                </c:pt>
                <c:pt idx="2">
                  <c:v>A</c:v>
                </c:pt>
                <c:pt idx="3">
                  <c:v>BBB</c:v>
                </c:pt>
                <c:pt idx="4">
                  <c:v>BB</c:v>
                </c:pt>
                <c:pt idx="5">
                  <c:v>B</c:v>
                </c:pt>
                <c:pt idx="6">
                  <c:v>CCC/C</c:v>
                </c:pt>
              </c:strCache>
            </c:strRef>
          </c:cat>
          <c:val>
            <c:numRef>
              <c:f>'Hazard Rates'!$C$5:$C$11</c:f>
              <c:numCache>
                <c:formatCode>0.00%;[Red]\(0.00%\);\-</c:formatCode>
                <c:ptCount val="7"/>
                <c:pt idx="0">
                  <c:v>2.9999999999999997E-4</c:v>
                </c:pt>
                <c:pt idx="1">
                  <c:v>3.0006001200240048E-4</c:v>
                </c:pt>
                <c:pt idx="2">
                  <c:v>6.0030015007503758E-4</c:v>
                </c:pt>
                <c:pt idx="3">
                  <c:v>2.4033647105948324E-3</c:v>
                </c:pt>
                <c:pt idx="4">
                  <c:v>1.2067578439259857E-2</c:v>
                </c:pt>
                <c:pt idx="5">
                  <c:v>4.1207376120325531E-2</c:v>
                </c:pt>
                <c:pt idx="6">
                  <c:v>0.1326475365457499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4E-4D4D-ABD8-EC343E2BD26C}"/>
            </c:ext>
          </c:extLst>
        </c:ser>
        <c:ser>
          <c:idx val="2"/>
          <c:order val="2"/>
          <c:tx>
            <c:v>Y3</c:v>
          </c:tx>
          <c:cat>
            <c:strRef>
              <c:f>'Hazard Rates'!$A$5:$A$11</c:f>
              <c:strCache>
                <c:ptCount val="7"/>
                <c:pt idx="0">
                  <c:v>AAA</c:v>
                </c:pt>
                <c:pt idx="1">
                  <c:v>AA</c:v>
                </c:pt>
                <c:pt idx="2">
                  <c:v>A</c:v>
                </c:pt>
                <c:pt idx="3">
                  <c:v>BBB</c:v>
                </c:pt>
                <c:pt idx="4">
                  <c:v>BB</c:v>
                </c:pt>
                <c:pt idx="5">
                  <c:v>B</c:v>
                </c:pt>
                <c:pt idx="6">
                  <c:v>CCC/C</c:v>
                </c:pt>
              </c:strCache>
            </c:strRef>
          </c:cat>
          <c:val>
            <c:numRef>
              <c:f>'Hazard Rates'!$D$5:$D$11</c:f>
              <c:numCache>
                <c:formatCode>0.00%;[Red]\(0.00%\);\-</c:formatCode>
                <c:ptCount val="7"/>
                <c:pt idx="0">
                  <c:v>1.0003000900270082E-3</c:v>
                </c:pt>
                <c:pt idx="1">
                  <c:v>6.0030015007503758E-4</c:v>
                </c:pt>
                <c:pt idx="2">
                  <c:v>8.0088096906597245E-4</c:v>
                </c:pt>
                <c:pt idx="3">
                  <c:v>2.9110620357357961E-3</c:v>
                </c:pt>
                <c:pt idx="4">
                  <c:v>1.3843648208469056E-2</c:v>
                </c:pt>
                <c:pt idx="5">
                  <c:v>3.7928440958418408E-2</c:v>
                </c:pt>
                <c:pt idx="6">
                  <c:v>8.4269662921348298E-2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04E-4D4D-ABD8-EC343E2BD26C}"/>
            </c:ext>
          </c:extLst>
        </c:ser>
        <c:ser>
          <c:idx val="3"/>
          <c:order val="3"/>
          <c:tx>
            <c:v>Y4</c:v>
          </c:tx>
          <c:cat>
            <c:strRef>
              <c:f>'Hazard Rates'!$A$5:$A$11</c:f>
              <c:strCache>
                <c:ptCount val="7"/>
                <c:pt idx="0">
                  <c:v>AAA</c:v>
                </c:pt>
                <c:pt idx="1">
                  <c:v>AA</c:v>
                </c:pt>
                <c:pt idx="2">
                  <c:v>A</c:v>
                </c:pt>
                <c:pt idx="3">
                  <c:v>BBB</c:v>
                </c:pt>
                <c:pt idx="4">
                  <c:v>BB</c:v>
                </c:pt>
                <c:pt idx="5">
                  <c:v>B</c:v>
                </c:pt>
                <c:pt idx="6">
                  <c:v>CCC/C</c:v>
                </c:pt>
              </c:strCache>
            </c:strRef>
          </c:cat>
          <c:val>
            <c:numRef>
              <c:f>'Hazard Rates'!$E$5:$E$11</c:f>
              <c:numCache>
                <c:formatCode>0.00%;[Red]\(0.00%\);\-</c:formatCode>
                <c:ptCount val="7"/>
                <c:pt idx="0">
                  <c:v>1.0013016921998597E-3</c:v>
                </c:pt>
                <c:pt idx="1">
                  <c:v>8.0088096906597245E-4</c:v>
                </c:pt>
                <c:pt idx="2">
                  <c:v>1.0019036168720566E-3</c:v>
                </c:pt>
                <c:pt idx="3">
                  <c:v>3.4229336554917945E-3</c:v>
                </c:pt>
                <c:pt idx="4">
                  <c:v>1.4037985136251038E-2</c:v>
                </c:pt>
                <c:pt idx="5">
                  <c:v>3.1829350011168177E-2</c:v>
                </c:pt>
                <c:pt idx="6">
                  <c:v>5.1635991820040889E-2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04E-4D4D-ABD8-EC343E2BD26C}"/>
            </c:ext>
          </c:extLst>
        </c:ser>
        <c:ser>
          <c:idx val="4"/>
          <c:order val="4"/>
          <c:tx>
            <c:v>Y5</c:v>
          </c:tx>
          <c:cat>
            <c:strRef>
              <c:f>'Hazard Rates'!$A$5:$A$11</c:f>
              <c:strCache>
                <c:ptCount val="7"/>
                <c:pt idx="0">
                  <c:v>AAA</c:v>
                </c:pt>
                <c:pt idx="1">
                  <c:v>AA</c:v>
                </c:pt>
                <c:pt idx="2">
                  <c:v>A</c:v>
                </c:pt>
                <c:pt idx="3">
                  <c:v>BBB</c:v>
                </c:pt>
                <c:pt idx="4">
                  <c:v>BB</c:v>
                </c:pt>
                <c:pt idx="5">
                  <c:v>B</c:v>
                </c:pt>
                <c:pt idx="6">
                  <c:v>CCC/C</c:v>
                </c:pt>
              </c:strCache>
            </c:strRef>
          </c:cat>
          <c:val>
            <c:numRef>
              <c:f>'Hazard Rates'!$F$5:$F$11</c:f>
              <c:numCache>
                <c:formatCode>0.00%;[Red]\(0.00%\);\-</c:formatCode>
                <c:ptCount val="7"/>
                <c:pt idx="0">
                  <c:v>1.1025358324145537E-3</c:v>
                </c:pt>
                <c:pt idx="1">
                  <c:v>9.0171325518485161E-4</c:v>
                </c:pt>
                <c:pt idx="2">
                  <c:v>1.0029084344599342E-3</c:v>
                </c:pt>
                <c:pt idx="3">
                  <c:v>3.5357106778462484E-3</c:v>
                </c:pt>
                <c:pt idx="4">
                  <c:v>1.3295644891122274E-2</c:v>
                </c:pt>
                <c:pt idx="5">
                  <c:v>2.6415964932518174E-2</c:v>
                </c:pt>
                <c:pt idx="6">
                  <c:v>3.9173405211141037E-2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04E-4D4D-ABD8-EC343E2BD26C}"/>
            </c:ext>
          </c:extLst>
        </c:ser>
        <c:ser>
          <c:idx val="5"/>
          <c:order val="5"/>
          <c:tx>
            <c:v>Y6</c:v>
          </c:tx>
          <c:cat>
            <c:strRef>
              <c:f>'Hazard Rates'!$A$5:$A$11</c:f>
              <c:strCache>
                <c:ptCount val="7"/>
                <c:pt idx="0">
                  <c:v>AAA</c:v>
                </c:pt>
                <c:pt idx="1">
                  <c:v>AA</c:v>
                </c:pt>
                <c:pt idx="2">
                  <c:v>A</c:v>
                </c:pt>
                <c:pt idx="3">
                  <c:v>BBB</c:v>
                </c:pt>
                <c:pt idx="4">
                  <c:v>BB</c:v>
                </c:pt>
                <c:pt idx="5">
                  <c:v>B</c:v>
                </c:pt>
                <c:pt idx="6">
                  <c:v>CCC/C</c:v>
                </c:pt>
              </c:strCache>
            </c:strRef>
          </c:cat>
          <c:val>
            <c:numRef>
              <c:f>'Hazard Rates'!$G$5:$G$11</c:f>
              <c:numCache>
                <c:formatCode>0.00%;[Red]\(0.00%\);\-</c:formatCode>
                <c:ptCount val="7"/>
                <c:pt idx="0">
                  <c:v>1.0034115994380895E-3</c:v>
                </c:pt>
                <c:pt idx="1">
                  <c:v>9.0252707581227418E-4</c:v>
                </c:pt>
                <c:pt idx="2">
                  <c:v>1.2046983234614999E-3</c:v>
                </c:pt>
                <c:pt idx="3">
                  <c:v>3.5482562854825626E-3</c:v>
                </c:pt>
                <c:pt idx="4">
                  <c:v>1.2519893899204241E-2</c:v>
                </c:pt>
                <c:pt idx="5">
                  <c:v>2.191943127962084E-2</c:v>
                </c:pt>
                <c:pt idx="6">
                  <c:v>1.9450158967645449E-2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04E-4D4D-ABD8-EC343E2BD26C}"/>
            </c:ext>
          </c:extLst>
        </c:ser>
        <c:ser>
          <c:idx val="6"/>
          <c:order val="6"/>
          <c:tx>
            <c:v>Y7</c:v>
          </c:tx>
          <c:cat>
            <c:strRef>
              <c:f>'Hazard Rates'!$A$5:$A$11</c:f>
              <c:strCache>
                <c:ptCount val="7"/>
                <c:pt idx="0">
                  <c:v>AAA</c:v>
                </c:pt>
                <c:pt idx="1">
                  <c:v>AA</c:v>
                </c:pt>
                <c:pt idx="2">
                  <c:v>A</c:v>
                </c:pt>
                <c:pt idx="3">
                  <c:v>BBB</c:v>
                </c:pt>
                <c:pt idx="4">
                  <c:v>BB</c:v>
                </c:pt>
                <c:pt idx="5">
                  <c:v>B</c:v>
                </c:pt>
                <c:pt idx="6">
                  <c:v>CCC/C</c:v>
                </c:pt>
              </c:strCache>
            </c:strRef>
          </c:cat>
          <c:val>
            <c:numRef>
              <c:f>'Hazard Rates'!$H$5:$H$11</c:f>
              <c:numCache>
                <c:formatCode>0.00%;[Red]\(0.00%\);\-</c:formatCode>
                <c:ptCount val="7"/>
                <c:pt idx="0">
                  <c:v>5.0220972278023257E-4</c:v>
                </c:pt>
                <c:pt idx="1">
                  <c:v>8.0297099267289003E-4</c:v>
                </c:pt>
                <c:pt idx="2">
                  <c:v>1.4071766006633834E-3</c:v>
                </c:pt>
                <c:pt idx="3">
                  <c:v>2.9504527418862548E-3</c:v>
                </c:pt>
                <c:pt idx="4">
                  <c:v>1.0852046846459651E-2</c:v>
                </c:pt>
                <c:pt idx="5">
                  <c:v>1.756511205330101E-2</c:v>
                </c:pt>
                <c:pt idx="6">
                  <c:v>1.9835971771886257E-2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04E-4D4D-ABD8-EC343E2BD26C}"/>
            </c:ext>
          </c:extLst>
        </c:ser>
        <c:ser>
          <c:idx val="7"/>
          <c:order val="7"/>
          <c:tx>
            <c:v>Y8</c:v>
          </c:tx>
          <c:cat>
            <c:strRef>
              <c:f>'Hazard Rates'!$A$5:$A$11</c:f>
              <c:strCache>
                <c:ptCount val="7"/>
                <c:pt idx="0">
                  <c:v>AAA</c:v>
                </c:pt>
                <c:pt idx="1">
                  <c:v>AA</c:v>
                </c:pt>
                <c:pt idx="2">
                  <c:v>A</c:v>
                </c:pt>
                <c:pt idx="3">
                  <c:v>BBB</c:v>
                </c:pt>
                <c:pt idx="4">
                  <c:v>BB</c:v>
                </c:pt>
                <c:pt idx="5">
                  <c:v>B</c:v>
                </c:pt>
                <c:pt idx="6">
                  <c:v>CCC/C</c:v>
                </c:pt>
              </c:strCache>
            </c:strRef>
          </c:cat>
          <c:val>
            <c:numRef>
              <c:f>'Hazard Rates'!$I$5:$I$11</c:f>
              <c:numCache>
                <c:formatCode>0.00%;[Red]\(0.00%\);\-</c:formatCode>
                <c:ptCount val="7"/>
                <c:pt idx="0">
                  <c:v>8.039393025826545E-4</c:v>
                </c:pt>
                <c:pt idx="1">
                  <c:v>7.0316423907584044E-4</c:v>
                </c:pt>
                <c:pt idx="2">
                  <c:v>1.3085052843482636E-3</c:v>
                </c:pt>
                <c:pt idx="3">
                  <c:v>3.0612244897959178E-3</c:v>
                </c:pt>
                <c:pt idx="4">
                  <c:v>9.9934825114056051E-3</c:v>
                </c:pt>
                <c:pt idx="5">
                  <c:v>1.4303329223181289E-2</c:v>
                </c:pt>
                <c:pt idx="6">
                  <c:v>1.3232146331971254E-2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04E-4D4D-ABD8-EC343E2BD26C}"/>
            </c:ext>
          </c:extLst>
        </c:ser>
        <c:ser>
          <c:idx val="8"/>
          <c:order val="8"/>
          <c:tx>
            <c:v>Y9</c:v>
          </c:tx>
          <c:cat>
            <c:strRef>
              <c:f>'Hazard Rates'!$A$5:$A$11</c:f>
              <c:strCache>
                <c:ptCount val="7"/>
                <c:pt idx="0">
                  <c:v>AAA</c:v>
                </c:pt>
                <c:pt idx="1">
                  <c:v>AA</c:v>
                </c:pt>
                <c:pt idx="2">
                  <c:v>A</c:v>
                </c:pt>
                <c:pt idx="3">
                  <c:v>BBB</c:v>
                </c:pt>
                <c:pt idx="4">
                  <c:v>BB</c:v>
                </c:pt>
                <c:pt idx="5">
                  <c:v>B</c:v>
                </c:pt>
                <c:pt idx="6">
                  <c:v>CCC/C</c:v>
                </c:pt>
              </c:strCache>
            </c:strRef>
          </c:cat>
          <c:val>
            <c:numRef>
              <c:f>'Hazard Rates'!$J$5:$J$11</c:f>
              <c:numCache>
                <c:formatCode>0.00%;[Red]\(0.00%\);\-</c:formatCode>
                <c:ptCount val="7"/>
                <c:pt idx="0">
                  <c:v>5.0286633812732619E-4</c:v>
                </c:pt>
                <c:pt idx="1">
                  <c:v>7.0365902694008854E-4</c:v>
                </c:pt>
                <c:pt idx="2">
                  <c:v>1.2094335819391258E-3</c:v>
                </c:pt>
                <c:pt idx="3">
                  <c:v>2.8659160696008195E-3</c:v>
                </c:pt>
                <c:pt idx="4">
                  <c:v>8.9971472459951709E-3</c:v>
                </c:pt>
                <c:pt idx="5">
                  <c:v>1.2759569677257927E-2</c:v>
                </c:pt>
                <c:pt idx="6">
                  <c:v>1.1831985801617049E-2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04E-4D4D-ABD8-EC343E2BD26C}"/>
            </c:ext>
          </c:extLst>
        </c:ser>
        <c:ser>
          <c:idx val="9"/>
          <c:order val="9"/>
          <c:tx>
            <c:v>Y10</c:v>
          </c:tx>
          <c:cat>
            <c:strRef>
              <c:f>'Hazard Rates'!$A$5:$A$11</c:f>
              <c:strCache>
                <c:ptCount val="7"/>
                <c:pt idx="0">
                  <c:v>AAA</c:v>
                </c:pt>
                <c:pt idx="1">
                  <c:v>AA</c:v>
                </c:pt>
                <c:pt idx="2">
                  <c:v>A</c:v>
                </c:pt>
                <c:pt idx="3">
                  <c:v>BBB</c:v>
                </c:pt>
                <c:pt idx="4">
                  <c:v>BB</c:v>
                </c:pt>
                <c:pt idx="5">
                  <c:v>B</c:v>
                </c:pt>
                <c:pt idx="6">
                  <c:v>CCC/C</c:v>
                </c:pt>
              </c:strCache>
            </c:strRef>
          </c:cat>
          <c:val>
            <c:numRef>
              <c:f>'Hazard Rates'!$K$5:$K$11</c:f>
              <c:numCache>
                <c:formatCode>0.00%;[Red]\(0.00%\);\-</c:formatCode>
                <c:ptCount val="7"/>
                <c:pt idx="0">
                  <c:v>5.0311933990742643E-4</c:v>
                </c:pt>
                <c:pt idx="1">
                  <c:v>6.0356100995875741E-4</c:v>
                </c:pt>
                <c:pt idx="2">
                  <c:v>1.3118062563067599E-3</c:v>
                </c:pt>
                <c:pt idx="3">
                  <c:v>2.8741531513036345E-3</c:v>
                </c:pt>
                <c:pt idx="4">
                  <c:v>8.414526129317975E-3</c:v>
                </c:pt>
                <c:pt idx="5">
                  <c:v>1.19107957425241E-2</c:v>
                </c:pt>
                <c:pt idx="6">
                  <c:v>1.0776292157253963E-2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04E-4D4D-ABD8-EC343E2BD26C}"/>
            </c:ext>
          </c:extLst>
        </c:ser>
        <c:ser>
          <c:idx val="10"/>
          <c:order val="10"/>
          <c:tx>
            <c:v>Y11</c:v>
          </c:tx>
          <c:cat>
            <c:strRef>
              <c:f>'Hazard Rates'!$A$5:$A$11</c:f>
              <c:strCache>
                <c:ptCount val="7"/>
                <c:pt idx="0">
                  <c:v>AAA</c:v>
                </c:pt>
                <c:pt idx="1">
                  <c:v>AA</c:v>
                </c:pt>
                <c:pt idx="2">
                  <c:v>A</c:v>
                </c:pt>
                <c:pt idx="3">
                  <c:v>BBB</c:v>
                </c:pt>
                <c:pt idx="4">
                  <c:v>BB</c:v>
                </c:pt>
                <c:pt idx="5">
                  <c:v>B</c:v>
                </c:pt>
                <c:pt idx="6">
                  <c:v>CCC/C</c:v>
                </c:pt>
              </c:strCache>
            </c:strRef>
          </c:cat>
          <c:val>
            <c:numRef>
              <c:f>'Hazard Rates'!$L$5:$L$11</c:f>
              <c:numCache>
                <c:formatCode>0.00%;[Red]\(0.00%\);\-</c:formatCode>
                <c:ptCount val="7"/>
                <c:pt idx="0">
                  <c:v>3.020235578375104E-4</c:v>
                </c:pt>
                <c:pt idx="1">
                  <c:v>6.0392551585304371E-4</c:v>
                </c:pt>
                <c:pt idx="2">
                  <c:v>1.1114479135091427E-3</c:v>
                </c:pt>
                <c:pt idx="3">
                  <c:v>2.7794935145151337E-3</c:v>
                </c:pt>
                <c:pt idx="4">
                  <c:v>6.9227333631085436E-3</c:v>
                </c:pt>
                <c:pt idx="5">
                  <c:v>1.0259040779687107E-2</c:v>
                </c:pt>
                <c:pt idx="6">
                  <c:v>8.4728666532178573E-3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04E-4D4D-ABD8-EC343E2BD26C}"/>
            </c:ext>
          </c:extLst>
        </c:ser>
        <c:ser>
          <c:idx val="11"/>
          <c:order val="11"/>
          <c:tx>
            <c:v>Y12</c:v>
          </c:tx>
          <c:cat>
            <c:strRef>
              <c:f>'Hazard Rates'!$A$5:$A$11</c:f>
              <c:strCache>
                <c:ptCount val="7"/>
                <c:pt idx="0">
                  <c:v>AAA</c:v>
                </c:pt>
                <c:pt idx="1">
                  <c:v>AA</c:v>
                </c:pt>
                <c:pt idx="2">
                  <c:v>A</c:v>
                </c:pt>
                <c:pt idx="3">
                  <c:v>BBB</c:v>
                </c:pt>
                <c:pt idx="4">
                  <c:v>BB</c:v>
                </c:pt>
                <c:pt idx="5">
                  <c:v>B</c:v>
                </c:pt>
                <c:pt idx="6">
                  <c:v>CCC/C</c:v>
                </c:pt>
              </c:strCache>
            </c:strRef>
          </c:cat>
          <c:val>
            <c:numRef>
              <c:f>'Hazard Rates'!$M$5:$M$11</c:f>
              <c:numCache>
                <c:formatCode>0.00%;[Red]\(0.00%\);\-</c:formatCode>
                <c:ptCount val="7"/>
                <c:pt idx="0">
                  <c:v>3.0211480362537846E-4</c:v>
                </c:pt>
                <c:pt idx="1">
                  <c:v>5.0357538523517018E-4</c:v>
                </c:pt>
                <c:pt idx="2">
                  <c:v>1.1126846044912017E-3</c:v>
                </c:pt>
                <c:pt idx="3">
                  <c:v>2.2710849592237022E-3</c:v>
                </c:pt>
                <c:pt idx="4">
                  <c:v>6.6336856307623151E-3</c:v>
                </c:pt>
                <c:pt idx="5">
                  <c:v>7.9036019694221221E-3</c:v>
                </c:pt>
                <c:pt idx="6">
                  <c:v>9.5625635808747247E-3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404E-4D4D-ABD8-EC343E2BD26C}"/>
            </c:ext>
          </c:extLst>
        </c:ser>
        <c:ser>
          <c:idx val="12"/>
          <c:order val="12"/>
          <c:tx>
            <c:v>Y13</c:v>
          </c:tx>
          <c:cat>
            <c:strRef>
              <c:f>'Hazard Rates'!$A$5:$A$11</c:f>
              <c:strCache>
                <c:ptCount val="7"/>
                <c:pt idx="0">
                  <c:v>AAA</c:v>
                </c:pt>
                <c:pt idx="1">
                  <c:v>AA</c:v>
                </c:pt>
                <c:pt idx="2">
                  <c:v>A</c:v>
                </c:pt>
                <c:pt idx="3">
                  <c:v>BBB</c:v>
                </c:pt>
                <c:pt idx="4">
                  <c:v>BB</c:v>
                </c:pt>
                <c:pt idx="5">
                  <c:v>B</c:v>
                </c:pt>
                <c:pt idx="6">
                  <c:v>CCC/C</c:v>
                </c:pt>
              </c:strCache>
            </c:strRef>
          </c:cat>
          <c:val>
            <c:numRef>
              <c:f>'Hazard Rates'!$N$5:$N$11</c:f>
              <c:numCache>
                <c:formatCode>0.00%;[Red]\(0.00%\);\-</c:formatCode>
                <c:ptCount val="7"/>
                <c:pt idx="0">
                  <c:v>2.0147073637554109E-4</c:v>
                </c:pt>
                <c:pt idx="1">
                  <c:v>5.0382910116888481E-4</c:v>
                </c:pt>
                <c:pt idx="2">
                  <c:v>1.0126582278481022E-3</c:v>
                </c:pt>
                <c:pt idx="3">
                  <c:v>2.1727884117951346E-3</c:v>
                </c:pt>
                <c:pt idx="4">
                  <c:v>5.8856819468024865E-3</c:v>
                </c:pt>
                <c:pt idx="5">
                  <c:v>7.7053676374559069E-3</c:v>
                </c:pt>
                <c:pt idx="6">
                  <c:v>1.1092851273623583E-2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404E-4D4D-ABD8-EC343E2BD26C}"/>
            </c:ext>
          </c:extLst>
        </c:ser>
        <c:ser>
          <c:idx val="13"/>
          <c:order val="13"/>
          <c:tx>
            <c:v>Y14</c:v>
          </c:tx>
          <c:cat>
            <c:strRef>
              <c:f>'Hazard Rates'!$A$5:$A$11</c:f>
              <c:strCache>
                <c:ptCount val="7"/>
                <c:pt idx="0">
                  <c:v>AAA</c:v>
                </c:pt>
                <c:pt idx="1">
                  <c:v>AA</c:v>
                </c:pt>
                <c:pt idx="2">
                  <c:v>A</c:v>
                </c:pt>
                <c:pt idx="3">
                  <c:v>BBB</c:v>
                </c:pt>
                <c:pt idx="4">
                  <c:v>BB</c:v>
                </c:pt>
                <c:pt idx="5">
                  <c:v>B</c:v>
                </c:pt>
                <c:pt idx="6">
                  <c:v>CCC/C</c:v>
                </c:pt>
              </c:strCache>
            </c:strRef>
          </c:cat>
          <c:val>
            <c:numRef>
              <c:f>'Hazard Rates'!$O$5:$O$11</c:f>
              <c:numCache>
                <c:formatCode>0.00%;[Red]\(0.00%\);\-</c:formatCode>
                <c:ptCount val="7"/>
                <c:pt idx="0">
                  <c:v>6.0453400503778496E-4</c:v>
                </c:pt>
                <c:pt idx="1">
                  <c:v>5.0408307289041105E-4</c:v>
                </c:pt>
                <c:pt idx="2">
                  <c:v>1.0136847440445995E-3</c:v>
                </c:pt>
                <c:pt idx="3">
                  <c:v>2.2812111157196188E-3</c:v>
                </c:pt>
                <c:pt idx="4">
                  <c:v>4.8958214733006928E-3</c:v>
                </c:pt>
                <c:pt idx="5">
                  <c:v>7.2387470386943995E-3</c:v>
                </c:pt>
                <c:pt idx="6">
                  <c:v>8.309098462816791E-3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404E-4D4D-ABD8-EC343E2BD26C}"/>
            </c:ext>
          </c:extLst>
        </c:ser>
        <c:ser>
          <c:idx val="14"/>
          <c:order val="14"/>
          <c:tx>
            <c:v>Y15</c:v>
          </c:tx>
          <c:cat>
            <c:strRef>
              <c:f>'Hazard Rates'!$A$5:$A$11</c:f>
              <c:strCache>
                <c:ptCount val="7"/>
                <c:pt idx="0">
                  <c:v>AAA</c:v>
                </c:pt>
                <c:pt idx="1">
                  <c:v>AA</c:v>
                </c:pt>
                <c:pt idx="2">
                  <c:v>A</c:v>
                </c:pt>
                <c:pt idx="3">
                  <c:v>BBB</c:v>
                </c:pt>
                <c:pt idx="4">
                  <c:v>BB</c:v>
                </c:pt>
                <c:pt idx="5">
                  <c:v>B</c:v>
                </c:pt>
                <c:pt idx="6">
                  <c:v>CCC/C</c:v>
                </c:pt>
              </c:strCache>
            </c:strRef>
          </c:cat>
          <c:val>
            <c:numRef>
              <c:f>'Hazard Rates'!$P$5:$P$11</c:f>
              <c:numCache>
                <c:formatCode>0.00%;[Red]\(0.00%\);\-</c:formatCode>
                <c:ptCount val="7"/>
                <c:pt idx="0">
                  <c:v>5.0408307289041105E-4</c:v>
                </c:pt>
                <c:pt idx="1">
                  <c:v>4.0346984062941406E-4</c:v>
                </c:pt>
                <c:pt idx="2">
                  <c:v>1.1161846778285154E-3</c:v>
                </c:pt>
                <c:pt idx="3">
                  <c:v>2.3903554354603998E-3</c:v>
                </c:pt>
                <c:pt idx="4">
                  <c:v>5.1487414187643063E-3</c:v>
                </c:pt>
                <c:pt idx="5">
                  <c:v>7.1589553228158407E-3</c:v>
                </c:pt>
                <c:pt idx="6">
                  <c:v>8.3787180561388128E-4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404E-4D4D-ABD8-EC343E2BD2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0%;[Red]\(0.00%\);\-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16</xdr:row>
      <xdr:rowOff>0</xdr:rowOff>
    </xdr:from>
    <xdr:to>
      <xdr:col>16</xdr:col>
      <xdr:colOff>0</xdr:colOff>
      <xdr:row>34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34</xdr:row>
      <xdr:rowOff>123825</xdr:rowOff>
    </xdr:from>
    <xdr:to>
      <xdr:col>16</xdr:col>
      <xdr:colOff>0</xdr:colOff>
      <xdr:row>50</xdr:row>
      <xdr:rowOff>22225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911F006-697C-844F-F4B5-69639FD301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16</xdr:row>
      <xdr:rowOff>0</xdr:rowOff>
    </xdr:from>
    <xdr:to>
      <xdr:col>16</xdr:col>
      <xdr:colOff>0</xdr:colOff>
      <xdr:row>34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showGridLines="0" workbookViewId="0">
      <selection sqref="A1:J1"/>
    </sheetView>
  </sheetViews>
  <sheetFormatPr defaultRowHeight="14"/>
  <cols>
    <col min="1" max="1" width="12" customWidth="1"/>
    <col min="2" max="2" width="24" customWidth="1"/>
    <col min="3" max="3" width="80" customWidth="1"/>
  </cols>
  <sheetData>
    <row r="1" spans="1:10" ht="28" customHeight="1">
      <c r="A1" s="11" t="s">
        <v>0</v>
      </c>
      <c r="B1" s="11" t="s">
        <v>0</v>
      </c>
      <c r="C1" s="11" t="s">
        <v>0</v>
      </c>
      <c r="D1" s="12" t="s">
        <v>0</v>
      </c>
      <c r="E1" s="12" t="s">
        <v>0</v>
      </c>
      <c r="F1" s="12" t="s">
        <v>0</v>
      </c>
      <c r="G1" s="12" t="s">
        <v>0</v>
      </c>
      <c r="H1" s="12" t="s">
        <v>0</v>
      </c>
      <c r="I1" s="12" t="s">
        <v>0</v>
      </c>
      <c r="J1" s="12" t="s">
        <v>0</v>
      </c>
    </row>
    <row r="2" spans="1:10" ht="22" customHeight="1">
      <c r="A2" s="13" t="s">
        <v>1</v>
      </c>
      <c r="B2" s="13" t="s">
        <v>1</v>
      </c>
      <c r="C2" s="13" t="s">
        <v>1</v>
      </c>
      <c r="D2" s="13" t="s">
        <v>1</v>
      </c>
      <c r="E2" s="13" t="s">
        <v>1</v>
      </c>
      <c r="F2" s="13" t="s">
        <v>1</v>
      </c>
      <c r="G2" s="13" t="s">
        <v>1</v>
      </c>
      <c r="H2" s="13" t="s">
        <v>1</v>
      </c>
      <c r="I2" s="13" t="s">
        <v>1</v>
      </c>
      <c r="J2" s="13" t="s">
        <v>1</v>
      </c>
    </row>
    <row r="4" spans="1:10" ht="16.5">
      <c r="A4" s="14" t="s">
        <v>2</v>
      </c>
      <c r="B4" s="15"/>
      <c r="C4" s="15"/>
      <c r="D4" s="15"/>
      <c r="E4" s="15"/>
      <c r="F4" s="15"/>
      <c r="G4" s="15"/>
      <c r="H4" s="15"/>
      <c r="I4" s="15"/>
      <c r="J4" s="15"/>
    </row>
    <row r="6" spans="1:10">
      <c r="A6" s="1" t="s">
        <v>3</v>
      </c>
      <c r="B6" s="1" t="s">
        <v>4</v>
      </c>
      <c r="C6" s="1" t="s">
        <v>5</v>
      </c>
    </row>
    <row r="7" spans="1:10">
      <c r="A7">
        <v>1</v>
      </c>
      <c r="B7" t="s">
        <v>6</v>
      </c>
      <c r="C7" t="s">
        <v>7</v>
      </c>
    </row>
    <row r="8" spans="1:10">
      <c r="A8">
        <v>2</v>
      </c>
      <c r="B8" t="s">
        <v>8</v>
      </c>
      <c r="C8" t="s">
        <v>9</v>
      </c>
    </row>
    <row r="9" spans="1:10">
      <c r="A9">
        <v>3</v>
      </c>
      <c r="B9" t="s">
        <v>10</v>
      </c>
      <c r="C9" t="s">
        <v>11</v>
      </c>
    </row>
    <row r="10" spans="1:10">
      <c r="A10">
        <v>4</v>
      </c>
      <c r="B10" t="s">
        <v>12</v>
      </c>
      <c r="C10" t="s">
        <v>13</v>
      </c>
    </row>
    <row r="11" spans="1:10">
      <c r="A11">
        <v>5</v>
      </c>
      <c r="B11" t="s">
        <v>14</v>
      </c>
      <c r="C11" t="s">
        <v>15</v>
      </c>
    </row>
    <row r="13" spans="1:10" ht="16.5">
      <c r="A13" s="14" t="s">
        <v>16</v>
      </c>
      <c r="B13" s="15"/>
      <c r="C13" s="15"/>
      <c r="D13" s="15"/>
      <c r="E13" s="15"/>
      <c r="F13" s="15"/>
      <c r="G13" s="15"/>
      <c r="H13" s="15"/>
      <c r="I13" s="15"/>
      <c r="J13" s="15"/>
    </row>
    <row r="15" spans="1:10">
      <c r="A15" s="2" t="s">
        <v>17</v>
      </c>
      <c r="B15" s="2" t="s">
        <v>18</v>
      </c>
    </row>
    <row r="16" spans="1:10">
      <c r="A16" t="s">
        <v>19</v>
      </c>
      <c r="B16" t="s">
        <v>20</v>
      </c>
    </row>
    <row r="17" spans="1:2">
      <c r="A17" t="s">
        <v>21</v>
      </c>
      <c r="B17" t="s">
        <v>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14</v>
      </c>
    </row>
  </sheetData>
  <mergeCells count="4">
    <mergeCell ref="A1:J1"/>
    <mergeCell ref="A2:J2"/>
    <mergeCell ref="A4:J4"/>
    <mergeCell ref="A13:J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2"/>
  <sheetViews>
    <sheetView showGridLines="0" tabSelected="1" topLeftCell="B32" workbookViewId="0">
      <selection activeCell="Q38" sqref="Q38"/>
    </sheetView>
  </sheetViews>
  <sheetFormatPr defaultRowHeight="14"/>
  <cols>
    <col min="1" max="1" width="20" customWidth="1"/>
    <col min="2" max="16" width="9" customWidth="1"/>
  </cols>
  <sheetData>
    <row r="1" spans="1:16" ht="28" customHeight="1">
      <c r="A1" s="12" t="s">
        <v>25</v>
      </c>
      <c r="B1" s="12" t="s">
        <v>25</v>
      </c>
      <c r="C1" s="12" t="s">
        <v>25</v>
      </c>
      <c r="D1" s="12" t="s">
        <v>25</v>
      </c>
      <c r="E1" s="12" t="s">
        <v>25</v>
      </c>
      <c r="F1" s="12" t="s">
        <v>25</v>
      </c>
      <c r="G1" s="12" t="s">
        <v>25</v>
      </c>
      <c r="H1" s="12" t="s">
        <v>25</v>
      </c>
      <c r="I1" s="12" t="s">
        <v>25</v>
      </c>
      <c r="J1" s="12" t="s">
        <v>25</v>
      </c>
      <c r="K1" s="12" t="s">
        <v>25</v>
      </c>
      <c r="L1" s="12" t="s">
        <v>25</v>
      </c>
      <c r="M1" s="12" t="s">
        <v>25</v>
      </c>
      <c r="N1" s="12" t="s">
        <v>25</v>
      </c>
      <c r="O1" s="12" t="s">
        <v>25</v>
      </c>
      <c r="P1" s="12" t="s">
        <v>25</v>
      </c>
    </row>
    <row r="2" spans="1:16" ht="22" customHeight="1">
      <c r="A2" s="13" t="s">
        <v>26</v>
      </c>
      <c r="B2" s="13" t="s">
        <v>26</v>
      </c>
      <c r="C2" s="13" t="s">
        <v>26</v>
      </c>
      <c r="D2" s="13" t="s">
        <v>26</v>
      </c>
      <c r="E2" s="13" t="s">
        <v>26</v>
      </c>
      <c r="F2" s="13" t="s">
        <v>26</v>
      </c>
      <c r="G2" s="13" t="s">
        <v>26</v>
      </c>
      <c r="H2" s="13" t="s">
        <v>26</v>
      </c>
      <c r="I2" s="13" t="s">
        <v>26</v>
      </c>
      <c r="J2" s="13" t="s">
        <v>26</v>
      </c>
      <c r="K2" s="13" t="s">
        <v>26</v>
      </c>
      <c r="L2" s="13" t="s">
        <v>26</v>
      </c>
      <c r="M2" s="13" t="s">
        <v>26</v>
      </c>
      <c r="N2" s="13" t="s">
        <v>26</v>
      </c>
      <c r="O2" s="13" t="s">
        <v>26</v>
      </c>
      <c r="P2" s="13" t="s">
        <v>26</v>
      </c>
    </row>
    <row r="4" spans="1:16" ht="24" customHeight="1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  <c r="K4" s="1" t="s">
        <v>37</v>
      </c>
      <c r="L4" s="1" t="s">
        <v>38</v>
      </c>
      <c r="M4" s="1" t="s">
        <v>39</v>
      </c>
      <c r="N4" s="1" t="s">
        <v>40</v>
      </c>
      <c r="O4" s="1" t="s">
        <v>41</v>
      </c>
      <c r="P4" s="1" t="s">
        <v>42</v>
      </c>
    </row>
    <row r="5" spans="1:16">
      <c r="A5" s="5" t="s">
        <v>43</v>
      </c>
      <c r="B5" s="4">
        <v>0</v>
      </c>
      <c r="C5" s="4">
        <v>2.9999999999999997E-4</v>
      </c>
      <c r="D5" s="4">
        <v>1.2999999999999999E-3</v>
      </c>
      <c r="E5" s="4">
        <v>2.3E-3</v>
      </c>
      <c r="F5" s="4">
        <v>3.4000000000000002E-3</v>
      </c>
      <c r="G5" s="4">
        <v>4.4000000000000003E-3</v>
      </c>
      <c r="H5" s="4">
        <v>4.8999999999999998E-3</v>
      </c>
      <c r="I5" s="4">
        <v>5.6999999999999993E-3</v>
      </c>
      <c r="J5" s="4">
        <v>6.1999999999999998E-3</v>
      </c>
      <c r="K5" s="4">
        <v>6.7000000000000002E-3</v>
      </c>
      <c r="L5" s="4">
        <v>6.9999999999999993E-3</v>
      </c>
      <c r="M5" s="4">
        <v>7.3000000000000001E-3</v>
      </c>
      <c r="N5" s="4">
        <v>7.4999999999999997E-3</v>
      </c>
      <c r="O5" s="4">
        <v>8.1000000000000013E-3</v>
      </c>
      <c r="P5" s="4">
        <v>8.6E-3</v>
      </c>
    </row>
    <row r="6" spans="1:16">
      <c r="A6" s="5" t="s">
        <v>44</v>
      </c>
      <c r="B6" s="4">
        <v>2.0000000000000001E-4</v>
      </c>
      <c r="C6" s="4">
        <v>5.0000000000000001E-4</v>
      </c>
      <c r="D6" s="4">
        <v>1.1000000000000001E-3</v>
      </c>
      <c r="E6" s="4">
        <v>1.9E-3</v>
      </c>
      <c r="F6" s="4">
        <v>2.8000000000000004E-3</v>
      </c>
      <c r="G6" s="4">
        <v>3.7000000000000002E-3</v>
      </c>
      <c r="H6" s="4">
        <v>4.5000000000000005E-3</v>
      </c>
      <c r="I6" s="4">
        <v>5.1999999999999998E-3</v>
      </c>
      <c r="J6" s="4">
        <v>5.8999999999999999E-3</v>
      </c>
      <c r="K6" s="4">
        <v>6.5000000000000006E-3</v>
      </c>
      <c r="L6" s="4">
        <v>7.0999999999999995E-3</v>
      </c>
      <c r="M6" s="4">
        <v>7.6E-3</v>
      </c>
      <c r="N6" s="4">
        <v>8.1000000000000013E-3</v>
      </c>
      <c r="O6" s="4">
        <v>8.6E-3</v>
      </c>
      <c r="P6" s="4">
        <v>9.0000000000000011E-3</v>
      </c>
    </row>
    <row r="7" spans="1:16">
      <c r="A7" s="5" t="s">
        <v>45</v>
      </c>
      <c r="B7" s="4">
        <v>5.0000000000000001E-4</v>
      </c>
      <c r="C7" s="4">
        <v>1.1000000000000001E-3</v>
      </c>
      <c r="D7" s="4">
        <v>1.9E-3</v>
      </c>
      <c r="E7" s="4">
        <v>2.8999999999999998E-3</v>
      </c>
      <c r="F7" s="4">
        <v>3.9000000000000003E-3</v>
      </c>
      <c r="G7" s="4">
        <v>5.1000000000000004E-3</v>
      </c>
      <c r="H7" s="4">
        <v>6.5000000000000006E-3</v>
      </c>
      <c r="I7" s="4">
        <v>7.8000000000000005E-3</v>
      </c>
      <c r="J7" s="4">
        <v>9.0000000000000011E-3</v>
      </c>
      <c r="K7" s="4">
        <v>1.03E-2</v>
      </c>
      <c r="L7" s="4">
        <v>1.1399999999999999E-2</v>
      </c>
      <c r="M7" s="4">
        <v>1.2500000000000001E-2</v>
      </c>
      <c r="N7" s="4">
        <v>1.3500000000000002E-2</v>
      </c>
      <c r="O7" s="4">
        <v>1.4499999999999999E-2</v>
      </c>
      <c r="P7" s="4">
        <v>1.5600000000000001E-2</v>
      </c>
    </row>
    <row r="8" spans="1:16">
      <c r="A8" s="5" t="s">
        <v>46</v>
      </c>
      <c r="B8" s="4">
        <v>1.4000000000000002E-3</v>
      </c>
      <c r="C8" s="4">
        <v>3.8E-3</v>
      </c>
      <c r="D8" s="4">
        <v>6.7000000000000002E-3</v>
      </c>
      <c r="E8" s="4">
        <v>1.01E-2</v>
      </c>
      <c r="F8" s="4">
        <v>1.3600000000000001E-2</v>
      </c>
      <c r="G8" s="4">
        <v>1.7100000000000001E-2</v>
      </c>
      <c r="H8" s="4">
        <v>0.02</v>
      </c>
      <c r="I8" s="4">
        <v>2.3E-2</v>
      </c>
      <c r="J8" s="4">
        <v>2.58E-2</v>
      </c>
      <c r="K8" s="4">
        <v>2.86E-2</v>
      </c>
      <c r="L8" s="4">
        <v>3.1300000000000001E-2</v>
      </c>
      <c r="M8" s="4">
        <v>3.3500000000000002E-2</v>
      </c>
      <c r="N8" s="4">
        <v>3.56E-2</v>
      </c>
      <c r="O8" s="4">
        <v>3.78E-2</v>
      </c>
      <c r="P8" s="4">
        <v>4.0099999999999997E-2</v>
      </c>
    </row>
    <row r="9" spans="1:16">
      <c r="A9" s="5" t="s">
        <v>47</v>
      </c>
      <c r="B9" s="4">
        <v>5.6000000000000008E-3</v>
      </c>
      <c r="C9" s="4">
        <v>1.7600000000000001E-2</v>
      </c>
      <c r="D9" s="4">
        <v>3.1200000000000002E-2</v>
      </c>
      <c r="E9" s="4">
        <v>4.4800000000000006E-2</v>
      </c>
      <c r="F9" s="4">
        <v>5.7500000000000002E-2</v>
      </c>
      <c r="G9" s="4">
        <v>6.93E-2</v>
      </c>
      <c r="H9" s="4">
        <v>7.9399999999999998E-2</v>
      </c>
      <c r="I9" s="4">
        <v>8.8599999999999998E-2</v>
      </c>
      <c r="J9" s="4">
        <v>9.6799999999999997E-2</v>
      </c>
      <c r="K9" s="4">
        <v>0.10439999999999999</v>
      </c>
      <c r="L9" s="4">
        <v>0.1106</v>
      </c>
      <c r="M9" s="4">
        <v>0.11650000000000001</v>
      </c>
      <c r="N9" s="4">
        <v>0.1217</v>
      </c>
      <c r="O9" s="4">
        <v>0.126</v>
      </c>
      <c r="P9" s="4">
        <v>0.1305</v>
      </c>
    </row>
    <row r="10" spans="1:16">
      <c r="A10" s="5" t="s">
        <v>48</v>
      </c>
      <c r="B10" s="4">
        <v>2.9300000000000003E-2</v>
      </c>
      <c r="C10" s="4">
        <v>6.93E-2</v>
      </c>
      <c r="D10" s="4">
        <v>0.10460000000000001</v>
      </c>
      <c r="E10" s="4">
        <v>0.1331</v>
      </c>
      <c r="F10" s="4">
        <v>0.156</v>
      </c>
      <c r="G10" s="4">
        <v>0.17449999999999999</v>
      </c>
      <c r="H10" s="4">
        <v>0.18899999999999997</v>
      </c>
      <c r="I10" s="4">
        <v>0.2006</v>
      </c>
      <c r="J10" s="4">
        <v>0.21079999999999999</v>
      </c>
      <c r="K10" s="4">
        <v>0.22020000000000001</v>
      </c>
      <c r="L10" s="4">
        <v>0.22820000000000001</v>
      </c>
      <c r="M10" s="4">
        <v>0.23430000000000001</v>
      </c>
      <c r="N10" s="4">
        <v>0.2402</v>
      </c>
      <c r="O10" s="4">
        <v>0.2457</v>
      </c>
      <c r="P10" s="4">
        <v>0.25109999999999999</v>
      </c>
    </row>
    <row r="11" spans="1:16">
      <c r="A11" s="5" t="s">
        <v>49</v>
      </c>
      <c r="B11" s="4">
        <v>0.26119999999999999</v>
      </c>
      <c r="C11" s="4">
        <v>0.35920000000000002</v>
      </c>
      <c r="D11" s="4">
        <v>0.41320000000000001</v>
      </c>
      <c r="E11" s="4">
        <v>0.44350000000000001</v>
      </c>
      <c r="F11" s="4">
        <v>0.46529999999999999</v>
      </c>
      <c r="G11" s="4">
        <v>0.47570000000000001</v>
      </c>
      <c r="H11" s="4">
        <v>0.48609999999999998</v>
      </c>
      <c r="I11" s="4">
        <v>0.4929</v>
      </c>
      <c r="J11" s="4">
        <v>0.49890000000000001</v>
      </c>
      <c r="K11" s="4">
        <v>0.50429999999999997</v>
      </c>
      <c r="L11" s="4">
        <v>0.50850000000000006</v>
      </c>
      <c r="M11" s="4">
        <v>0.51319999999999999</v>
      </c>
      <c r="N11" s="4">
        <v>0.51859999999999995</v>
      </c>
      <c r="O11" s="4">
        <v>0.52259999999999995</v>
      </c>
      <c r="P11" s="4">
        <v>0.52300000000000002</v>
      </c>
    </row>
    <row r="12" spans="1:16">
      <c r="A12" s="5" t="s">
        <v>50</v>
      </c>
      <c r="B12" s="4">
        <v>8.0000000000000004E-4</v>
      </c>
      <c r="C12" s="4">
        <v>2.0999999999999999E-3</v>
      </c>
      <c r="D12" s="4">
        <v>3.7000000000000002E-3</v>
      </c>
      <c r="E12" s="4">
        <v>5.6999999999999993E-3</v>
      </c>
      <c r="F12" s="4">
        <v>7.7000000000000002E-3</v>
      </c>
      <c r="G12" s="4">
        <v>9.7999999999999997E-3</v>
      </c>
      <c r="H12" s="4">
        <v>1.1699999999999999E-2</v>
      </c>
      <c r="I12" s="4">
        <v>1.34E-2</v>
      </c>
      <c r="J12" s="4">
        <v>1.52E-2</v>
      </c>
      <c r="K12" s="4">
        <v>1.6899999999999998E-2</v>
      </c>
      <c r="L12" s="4">
        <v>1.8500000000000003E-2</v>
      </c>
      <c r="M12" s="4">
        <v>1.9799999999999998E-2</v>
      </c>
      <c r="N12" s="4">
        <v>2.1099999999999997E-2</v>
      </c>
      <c r="O12" s="4">
        <v>2.2400000000000003E-2</v>
      </c>
      <c r="P12" s="4">
        <v>2.3799999999999998E-2</v>
      </c>
    </row>
    <row r="13" spans="1:16">
      <c r="A13" s="5" t="s">
        <v>51</v>
      </c>
      <c r="B13" s="4">
        <v>3.5400000000000001E-2</v>
      </c>
      <c r="C13" s="4">
        <v>6.7799999999999999E-2</v>
      </c>
      <c r="D13" s="4">
        <v>9.5500000000000002E-2</v>
      </c>
      <c r="E13" s="4">
        <v>0.11789999999999999</v>
      </c>
      <c r="F13" s="4">
        <v>0.13639999999999999</v>
      </c>
      <c r="G13" s="4">
        <v>0.1515</v>
      </c>
      <c r="H13" s="4">
        <v>0.16390000000000002</v>
      </c>
      <c r="I13" s="4">
        <v>0.1741</v>
      </c>
      <c r="J13" s="4">
        <v>0.1832</v>
      </c>
      <c r="K13" s="4">
        <v>0.19149999999999998</v>
      </c>
      <c r="L13" s="4">
        <v>0.19850000000000001</v>
      </c>
      <c r="M13" s="4">
        <v>0.20440000000000003</v>
      </c>
      <c r="N13" s="4">
        <v>0.20989999999999998</v>
      </c>
      <c r="O13" s="4">
        <v>0.2147</v>
      </c>
      <c r="P13" s="4">
        <v>0.21929999999999999</v>
      </c>
    </row>
    <row r="14" spans="1:16">
      <c r="A14" s="5" t="s">
        <v>52</v>
      </c>
      <c r="B14" s="4">
        <v>1.4999999999999999E-2</v>
      </c>
      <c r="C14" s="4">
        <v>2.9100000000000001E-2</v>
      </c>
      <c r="D14" s="4">
        <v>4.1299999999999996E-2</v>
      </c>
      <c r="E14" s="4">
        <v>5.1500000000000004E-2</v>
      </c>
      <c r="F14" s="4">
        <v>0.06</v>
      </c>
      <c r="G14" s="4">
        <v>6.7199999999999996E-2</v>
      </c>
      <c r="H14" s="4">
        <v>7.3099999999999998E-2</v>
      </c>
      <c r="I14" s="4">
        <v>7.8100000000000003E-2</v>
      </c>
      <c r="J14" s="4">
        <v>8.2599999999999993E-2</v>
      </c>
      <c r="K14" s="4">
        <v>8.6699999999999999E-2</v>
      </c>
      <c r="L14" s="4">
        <v>9.0200000000000002E-2</v>
      </c>
      <c r="M14" s="4">
        <v>9.3100000000000002E-2</v>
      </c>
      <c r="N14" s="4">
        <v>9.5799999999999996E-2</v>
      </c>
      <c r="O14" s="4">
        <v>9.8299999999999998E-2</v>
      </c>
      <c r="P14" s="4">
        <v>0.1007</v>
      </c>
    </row>
    <row r="17" spans="1:16">
      <c r="A17" s="6" t="s">
        <v>53</v>
      </c>
      <c r="B17" s="6" t="s">
        <v>46</v>
      </c>
      <c r="C17" s="6" t="s">
        <v>47</v>
      </c>
      <c r="D17" s="6" t="s">
        <v>54</v>
      </c>
      <c r="E17" s="6" t="s">
        <v>48</v>
      </c>
      <c r="F17" s="6" t="s">
        <v>49</v>
      </c>
    </row>
    <row r="18" spans="1:16">
      <c r="A18" t="s">
        <v>55</v>
      </c>
      <c r="B18" s="7">
        <f>F8</f>
        <v>1.3600000000000001E-2</v>
      </c>
      <c r="C18" s="7">
        <f>F9</f>
        <v>5.7500000000000002E-2</v>
      </c>
      <c r="D18" s="8">
        <f>C18/B18</f>
        <v>4.2279411764705879</v>
      </c>
      <c r="E18" s="7">
        <f>F10</f>
        <v>0.156</v>
      </c>
      <c r="F18" s="7">
        <f>F11</f>
        <v>0.46529999999999999</v>
      </c>
    </row>
    <row r="19" spans="1:16">
      <c r="A19" t="s">
        <v>56</v>
      </c>
      <c r="B19" s="7">
        <f>K8</f>
        <v>2.86E-2</v>
      </c>
      <c r="C19" s="7">
        <f>K9</f>
        <v>0.10439999999999999</v>
      </c>
      <c r="D19" s="8">
        <f>C19/B19</f>
        <v>3.65034965034965</v>
      </c>
      <c r="E19" s="7">
        <f>K10</f>
        <v>0.22020000000000001</v>
      </c>
      <c r="F19" s="7">
        <f>K11</f>
        <v>0.50429999999999997</v>
      </c>
    </row>
    <row r="20" spans="1:16">
      <c r="A20" t="s">
        <v>57</v>
      </c>
      <c r="B20" s="7">
        <f>B8</f>
        <v>1.4000000000000002E-3</v>
      </c>
      <c r="C20" s="7">
        <f>B9</f>
        <v>5.6000000000000008E-3</v>
      </c>
      <c r="D20" s="8">
        <f>C20/B20</f>
        <v>4</v>
      </c>
      <c r="E20" s="7">
        <f>B10</f>
        <v>2.9300000000000003E-2</v>
      </c>
      <c r="F20" s="7">
        <f>B11</f>
        <v>0.26119999999999999</v>
      </c>
    </row>
    <row r="22" spans="1:16" ht="14.5">
      <c r="A22" s="16" t="s">
        <v>58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</sheetData>
  <mergeCells count="3">
    <mergeCell ref="A1:P1"/>
    <mergeCell ref="A2:P2"/>
    <mergeCell ref="A22:P2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7"/>
  <sheetViews>
    <sheetView showGridLines="0" workbookViewId="0"/>
  </sheetViews>
  <sheetFormatPr defaultRowHeight="14"/>
  <cols>
    <col min="1" max="1" width="20" customWidth="1"/>
    <col min="2" max="16" width="9" customWidth="1"/>
  </cols>
  <sheetData>
    <row r="1" spans="1:16" ht="28" customHeight="1">
      <c r="A1" s="12" t="s">
        <v>59</v>
      </c>
      <c r="B1" s="12" t="s">
        <v>59</v>
      </c>
      <c r="C1" s="12" t="s">
        <v>59</v>
      </c>
      <c r="D1" s="12" t="s">
        <v>59</v>
      </c>
      <c r="E1" s="12" t="s">
        <v>59</v>
      </c>
      <c r="F1" s="12" t="s">
        <v>59</v>
      </c>
      <c r="G1" s="12" t="s">
        <v>59</v>
      </c>
      <c r="H1" s="12" t="s">
        <v>59</v>
      </c>
      <c r="I1" s="12" t="s">
        <v>59</v>
      </c>
      <c r="J1" s="12" t="s">
        <v>59</v>
      </c>
      <c r="K1" s="12" t="s">
        <v>59</v>
      </c>
      <c r="L1" s="12" t="s">
        <v>59</v>
      </c>
      <c r="M1" s="12" t="s">
        <v>59</v>
      </c>
      <c r="N1" s="12" t="s">
        <v>59</v>
      </c>
      <c r="O1" s="12" t="s">
        <v>59</v>
      </c>
      <c r="P1" s="12" t="s">
        <v>59</v>
      </c>
    </row>
    <row r="2" spans="1:16" ht="22" customHeight="1">
      <c r="A2" s="13" t="s">
        <v>60</v>
      </c>
      <c r="B2" s="13" t="s">
        <v>60</v>
      </c>
      <c r="C2" s="13" t="s">
        <v>60</v>
      </c>
      <c r="D2" s="13" t="s">
        <v>60</v>
      </c>
      <c r="E2" s="13" t="s">
        <v>60</v>
      </c>
      <c r="F2" s="13" t="s">
        <v>60</v>
      </c>
      <c r="G2" s="13" t="s">
        <v>60</v>
      </c>
      <c r="H2" s="13" t="s">
        <v>60</v>
      </c>
      <c r="I2" s="13" t="s">
        <v>60</v>
      </c>
      <c r="J2" s="13" t="s">
        <v>60</v>
      </c>
      <c r="K2" s="13" t="s">
        <v>60</v>
      </c>
      <c r="L2" s="13" t="s">
        <v>60</v>
      </c>
      <c r="M2" s="13" t="s">
        <v>60</v>
      </c>
      <c r="N2" s="13" t="s">
        <v>60</v>
      </c>
      <c r="O2" s="13" t="s">
        <v>60</v>
      </c>
      <c r="P2" s="13" t="s">
        <v>60</v>
      </c>
    </row>
    <row r="4" spans="1:16" ht="24" customHeight="1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  <c r="K4" s="1" t="s">
        <v>37</v>
      </c>
      <c r="L4" s="1" t="s">
        <v>38</v>
      </c>
      <c r="M4" s="1" t="s">
        <v>39</v>
      </c>
      <c r="N4" s="1" t="s">
        <v>40</v>
      </c>
      <c r="O4" s="1" t="s">
        <v>41</v>
      </c>
      <c r="P4" s="1" t="s">
        <v>42</v>
      </c>
    </row>
    <row r="5" spans="1:16">
      <c r="A5" s="5" t="s">
        <v>43</v>
      </c>
      <c r="B5" s="9">
        <f>'Cumulative PD'!B5</f>
        <v>0</v>
      </c>
      <c r="C5" s="9">
        <f>'Cumulative PD'!C5-'Cumulative PD'!B5</f>
        <v>2.9999999999999997E-4</v>
      </c>
      <c r="D5" s="9">
        <f>'Cumulative PD'!D5-'Cumulative PD'!C5</f>
        <v>1E-3</v>
      </c>
      <c r="E5" s="9">
        <f>'Cumulative PD'!E5-'Cumulative PD'!D5</f>
        <v>1E-3</v>
      </c>
      <c r="F5" s="9">
        <f>'Cumulative PD'!F5-'Cumulative PD'!E5</f>
        <v>1.1000000000000003E-3</v>
      </c>
      <c r="G5" s="9">
        <f>'Cumulative PD'!G5-'Cumulative PD'!F5</f>
        <v>1E-3</v>
      </c>
      <c r="H5" s="9">
        <f>'Cumulative PD'!H5-'Cumulative PD'!G5</f>
        <v>4.9999999999999958E-4</v>
      </c>
      <c r="I5" s="9">
        <f>'Cumulative PD'!I5-'Cumulative PD'!H5</f>
        <v>7.999999999999995E-4</v>
      </c>
      <c r="J5" s="9">
        <f>'Cumulative PD'!J5-'Cumulative PD'!I5</f>
        <v>5.0000000000000044E-4</v>
      </c>
      <c r="K5" s="9">
        <f>'Cumulative PD'!K5-'Cumulative PD'!J5</f>
        <v>5.0000000000000044E-4</v>
      </c>
      <c r="L5" s="9">
        <f>'Cumulative PD'!L5-'Cumulative PD'!K5</f>
        <v>2.9999999999999905E-4</v>
      </c>
      <c r="M5" s="9">
        <f>'Cumulative PD'!M5-'Cumulative PD'!L5</f>
        <v>3.0000000000000079E-4</v>
      </c>
      <c r="N5" s="9">
        <f>'Cumulative PD'!N5-'Cumulative PD'!M5</f>
        <v>1.9999999999999966E-4</v>
      </c>
      <c r="O5" s="9">
        <f>'Cumulative PD'!O5-'Cumulative PD'!N5</f>
        <v>6.0000000000000157E-4</v>
      </c>
      <c r="P5" s="9">
        <f>'Cumulative PD'!P5-'Cumulative PD'!O5</f>
        <v>4.9999999999999871E-4</v>
      </c>
    </row>
    <row r="6" spans="1:16">
      <c r="A6" s="5" t="s">
        <v>44</v>
      </c>
      <c r="B6" s="9">
        <f>'Cumulative PD'!B6</f>
        <v>2.0000000000000001E-4</v>
      </c>
      <c r="C6" s="9">
        <f>'Cumulative PD'!C6-'Cumulative PD'!B6</f>
        <v>3.0000000000000003E-4</v>
      </c>
      <c r="D6" s="9">
        <f>'Cumulative PD'!D6-'Cumulative PD'!C6</f>
        <v>6.0000000000000006E-4</v>
      </c>
      <c r="E6" s="9">
        <f>'Cumulative PD'!E6-'Cumulative PD'!D6</f>
        <v>7.9999999999999993E-4</v>
      </c>
      <c r="F6" s="9">
        <f>'Cumulative PD'!F6-'Cumulative PD'!E6</f>
        <v>9.0000000000000041E-4</v>
      </c>
      <c r="G6" s="9">
        <f>'Cumulative PD'!G6-'Cumulative PD'!F6</f>
        <v>8.9999999999999976E-4</v>
      </c>
      <c r="H6" s="9">
        <f>'Cumulative PD'!H6-'Cumulative PD'!G6</f>
        <v>8.0000000000000036E-4</v>
      </c>
      <c r="I6" s="9">
        <f>'Cumulative PD'!I6-'Cumulative PD'!H6</f>
        <v>6.9999999999999923E-4</v>
      </c>
      <c r="J6" s="9">
        <f>'Cumulative PD'!J6-'Cumulative PD'!I6</f>
        <v>7.000000000000001E-4</v>
      </c>
      <c r="K6" s="9">
        <f>'Cumulative PD'!K6-'Cumulative PD'!J6</f>
        <v>6.0000000000000071E-4</v>
      </c>
      <c r="L6" s="9">
        <f>'Cumulative PD'!L6-'Cumulative PD'!K6</f>
        <v>5.9999999999999897E-4</v>
      </c>
      <c r="M6" s="9">
        <f>'Cumulative PD'!M6-'Cumulative PD'!L6</f>
        <v>5.0000000000000044E-4</v>
      </c>
      <c r="N6" s="9">
        <f>'Cumulative PD'!N6-'Cumulative PD'!M6</f>
        <v>5.0000000000000131E-4</v>
      </c>
      <c r="O6" s="9">
        <f>'Cumulative PD'!O6-'Cumulative PD'!N6</f>
        <v>4.9999999999999871E-4</v>
      </c>
      <c r="P6" s="9">
        <f>'Cumulative PD'!P6-'Cumulative PD'!O6</f>
        <v>4.0000000000000105E-4</v>
      </c>
    </row>
    <row r="7" spans="1:16">
      <c r="A7" s="5" t="s">
        <v>45</v>
      </c>
      <c r="B7" s="9">
        <f>'Cumulative PD'!B7</f>
        <v>5.0000000000000001E-4</v>
      </c>
      <c r="C7" s="9">
        <f>'Cumulative PD'!C7-'Cumulative PD'!B7</f>
        <v>6.0000000000000006E-4</v>
      </c>
      <c r="D7" s="9">
        <f>'Cumulative PD'!D7-'Cumulative PD'!C7</f>
        <v>7.9999999999999993E-4</v>
      </c>
      <c r="E7" s="9">
        <f>'Cumulative PD'!E7-'Cumulative PD'!D7</f>
        <v>9.999999999999998E-4</v>
      </c>
      <c r="F7" s="9">
        <f>'Cumulative PD'!F7-'Cumulative PD'!E7</f>
        <v>1.0000000000000005E-3</v>
      </c>
      <c r="G7" s="9">
        <f>'Cumulative PD'!G7-'Cumulative PD'!F7</f>
        <v>1.2000000000000001E-3</v>
      </c>
      <c r="H7" s="9">
        <f>'Cumulative PD'!H7-'Cumulative PD'!G7</f>
        <v>1.4000000000000002E-3</v>
      </c>
      <c r="I7" s="9">
        <f>'Cumulative PD'!I7-'Cumulative PD'!H7</f>
        <v>1.2999999999999999E-3</v>
      </c>
      <c r="J7" s="9">
        <f>'Cumulative PD'!J7-'Cumulative PD'!I7</f>
        <v>1.2000000000000005E-3</v>
      </c>
      <c r="K7" s="9">
        <f>'Cumulative PD'!K7-'Cumulative PD'!J7</f>
        <v>1.2999999999999991E-3</v>
      </c>
      <c r="L7" s="9">
        <f>'Cumulative PD'!L7-'Cumulative PD'!K7</f>
        <v>1.0999999999999985E-3</v>
      </c>
      <c r="M7" s="9">
        <f>'Cumulative PD'!M7-'Cumulative PD'!L7</f>
        <v>1.100000000000002E-3</v>
      </c>
      <c r="N7" s="9">
        <f>'Cumulative PD'!N7-'Cumulative PD'!M7</f>
        <v>1.0000000000000009E-3</v>
      </c>
      <c r="O7" s="9">
        <f>'Cumulative PD'!O7-'Cumulative PD'!N7</f>
        <v>9.9999999999999742E-4</v>
      </c>
      <c r="P7" s="9">
        <f>'Cumulative PD'!P7-'Cumulative PD'!O7</f>
        <v>1.100000000000002E-3</v>
      </c>
    </row>
    <row r="8" spans="1:16">
      <c r="A8" s="5" t="s">
        <v>46</v>
      </c>
      <c r="B8" s="9">
        <f>'Cumulative PD'!B8</f>
        <v>1.4000000000000002E-3</v>
      </c>
      <c r="C8" s="9">
        <f>'Cumulative PD'!C8-'Cumulative PD'!B8</f>
        <v>2.3999999999999998E-3</v>
      </c>
      <c r="D8" s="9">
        <f>'Cumulative PD'!D8-'Cumulative PD'!C8</f>
        <v>2.9000000000000002E-3</v>
      </c>
      <c r="E8" s="9">
        <f>'Cumulative PD'!E8-'Cumulative PD'!D8</f>
        <v>3.3999999999999994E-3</v>
      </c>
      <c r="F8" s="9">
        <f>'Cumulative PD'!F8-'Cumulative PD'!E8</f>
        <v>3.5000000000000014E-3</v>
      </c>
      <c r="G8" s="9">
        <f>'Cumulative PD'!G8-'Cumulative PD'!F8</f>
        <v>3.4999999999999996E-3</v>
      </c>
      <c r="H8" s="9">
        <f>'Cumulative PD'!H8-'Cumulative PD'!G8</f>
        <v>2.8999999999999998E-3</v>
      </c>
      <c r="I8" s="9">
        <f>'Cumulative PD'!I8-'Cumulative PD'!H8</f>
        <v>2.9999999999999992E-3</v>
      </c>
      <c r="J8" s="9">
        <f>'Cumulative PD'!J8-'Cumulative PD'!I8</f>
        <v>2.8000000000000004E-3</v>
      </c>
      <c r="K8" s="9">
        <f>'Cumulative PD'!K8-'Cumulative PD'!J8</f>
        <v>2.8000000000000004E-3</v>
      </c>
      <c r="L8" s="9">
        <f>'Cumulative PD'!L8-'Cumulative PD'!K8</f>
        <v>2.700000000000001E-3</v>
      </c>
      <c r="M8" s="9">
        <f>'Cumulative PD'!M8-'Cumulative PD'!L8</f>
        <v>2.2000000000000006E-3</v>
      </c>
      <c r="N8" s="9">
        <f>'Cumulative PD'!N8-'Cumulative PD'!M8</f>
        <v>2.0999999999999977E-3</v>
      </c>
      <c r="O8" s="9">
        <f>'Cumulative PD'!O8-'Cumulative PD'!N8</f>
        <v>2.2000000000000006E-3</v>
      </c>
      <c r="P8" s="9">
        <f>'Cumulative PD'!P8-'Cumulative PD'!O8</f>
        <v>2.2999999999999965E-3</v>
      </c>
    </row>
    <row r="9" spans="1:16">
      <c r="A9" s="5" t="s">
        <v>47</v>
      </c>
      <c r="B9" s="9">
        <f>'Cumulative PD'!B9</f>
        <v>5.6000000000000008E-3</v>
      </c>
      <c r="C9" s="9">
        <f>'Cumulative PD'!C9-'Cumulative PD'!B9</f>
        <v>1.2E-2</v>
      </c>
      <c r="D9" s="9">
        <f>'Cumulative PD'!D9-'Cumulative PD'!C9</f>
        <v>1.3600000000000001E-2</v>
      </c>
      <c r="E9" s="9">
        <f>'Cumulative PD'!E9-'Cumulative PD'!D9</f>
        <v>1.3600000000000004E-2</v>
      </c>
      <c r="F9" s="9">
        <f>'Cumulative PD'!F9-'Cumulative PD'!E9</f>
        <v>1.2699999999999996E-2</v>
      </c>
      <c r="G9" s="9">
        <f>'Cumulative PD'!G9-'Cumulative PD'!F9</f>
        <v>1.1799999999999998E-2</v>
      </c>
      <c r="H9" s="9">
        <f>'Cumulative PD'!H9-'Cumulative PD'!G9</f>
        <v>1.0099999999999998E-2</v>
      </c>
      <c r="I9" s="9">
        <f>'Cumulative PD'!I9-'Cumulative PD'!H9</f>
        <v>9.1999999999999998E-3</v>
      </c>
      <c r="J9" s="9">
        <f>'Cumulative PD'!J9-'Cumulative PD'!I9</f>
        <v>8.199999999999999E-3</v>
      </c>
      <c r="K9" s="9">
        <f>'Cumulative PD'!K9-'Cumulative PD'!J9</f>
        <v>7.5999999999999956E-3</v>
      </c>
      <c r="L9" s="9">
        <f>'Cumulative PD'!L9-'Cumulative PD'!K9</f>
        <v>6.2000000000000111E-3</v>
      </c>
      <c r="M9" s="9">
        <f>'Cumulative PD'!M9-'Cumulative PD'!L9</f>
        <v>5.9000000000000025E-3</v>
      </c>
      <c r="N9" s="9">
        <f>'Cumulative PD'!N9-'Cumulative PD'!M9</f>
        <v>5.1999999999999963E-3</v>
      </c>
      <c r="O9" s="9">
        <f>'Cumulative PD'!O9-'Cumulative PD'!N9</f>
        <v>4.2999999999999983E-3</v>
      </c>
      <c r="P9" s="9">
        <f>'Cumulative PD'!P9-'Cumulative PD'!O9</f>
        <v>4.500000000000004E-3</v>
      </c>
    </row>
    <row r="10" spans="1:16">
      <c r="A10" s="5" t="s">
        <v>48</v>
      </c>
      <c r="B10" s="9">
        <f>'Cumulative PD'!B10</f>
        <v>2.9300000000000003E-2</v>
      </c>
      <c r="C10" s="9">
        <f>'Cumulative PD'!C10-'Cumulative PD'!B10</f>
        <v>3.9999999999999994E-2</v>
      </c>
      <c r="D10" s="9">
        <f>'Cumulative PD'!D10-'Cumulative PD'!C10</f>
        <v>3.5300000000000012E-2</v>
      </c>
      <c r="E10" s="9">
        <f>'Cumulative PD'!E10-'Cumulative PD'!D10</f>
        <v>2.8499999999999984E-2</v>
      </c>
      <c r="F10" s="9">
        <f>'Cumulative PD'!F10-'Cumulative PD'!E10</f>
        <v>2.2900000000000004E-2</v>
      </c>
      <c r="G10" s="9">
        <f>'Cumulative PD'!G10-'Cumulative PD'!F10</f>
        <v>1.8499999999999989E-2</v>
      </c>
      <c r="H10" s="9">
        <f>'Cumulative PD'!H10-'Cumulative PD'!G10</f>
        <v>1.4499999999999985E-2</v>
      </c>
      <c r="I10" s="9">
        <f>'Cumulative PD'!I10-'Cumulative PD'!H10</f>
        <v>1.1600000000000027E-2</v>
      </c>
      <c r="J10" s="9">
        <f>'Cumulative PD'!J10-'Cumulative PD'!I10</f>
        <v>1.0199999999999987E-2</v>
      </c>
      <c r="K10" s="9">
        <f>'Cumulative PD'!K10-'Cumulative PD'!J10</f>
        <v>9.4000000000000195E-3</v>
      </c>
      <c r="L10" s="9">
        <f>'Cumulative PD'!L10-'Cumulative PD'!K10</f>
        <v>8.0000000000000071E-3</v>
      </c>
      <c r="M10" s="9">
        <f>'Cumulative PD'!M10-'Cumulative PD'!L10</f>
        <v>6.0999999999999943E-3</v>
      </c>
      <c r="N10" s="9">
        <f>'Cumulative PD'!N10-'Cumulative PD'!M10</f>
        <v>5.8999999999999886E-3</v>
      </c>
      <c r="O10" s="9">
        <f>'Cumulative PD'!O10-'Cumulative PD'!N10</f>
        <v>5.5000000000000049E-3</v>
      </c>
      <c r="P10" s="9">
        <f>'Cumulative PD'!P10-'Cumulative PD'!O10</f>
        <v>5.3999999999999881E-3</v>
      </c>
    </row>
    <row r="11" spans="1:16">
      <c r="A11" s="5" t="s">
        <v>49</v>
      </c>
      <c r="B11" s="9">
        <f>'Cumulative PD'!B11</f>
        <v>0.26119999999999999</v>
      </c>
      <c r="C11" s="9">
        <f>'Cumulative PD'!C11-'Cumulative PD'!B11</f>
        <v>9.8000000000000032E-2</v>
      </c>
      <c r="D11" s="9">
        <f>'Cumulative PD'!D11-'Cumulative PD'!C11</f>
        <v>5.3999999999999992E-2</v>
      </c>
      <c r="E11" s="9">
        <f>'Cumulative PD'!E11-'Cumulative PD'!D11</f>
        <v>3.0299999999999994E-2</v>
      </c>
      <c r="F11" s="9">
        <f>'Cumulative PD'!F11-'Cumulative PD'!E11</f>
        <v>2.1799999999999986E-2</v>
      </c>
      <c r="G11" s="9">
        <f>'Cumulative PD'!G11-'Cumulative PD'!F11</f>
        <v>1.040000000000002E-2</v>
      </c>
      <c r="H11" s="9">
        <f>'Cumulative PD'!H11-'Cumulative PD'!G11</f>
        <v>1.0399999999999965E-2</v>
      </c>
      <c r="I11" s="9">
        <f>'Cumulative PD'!I11-'Cumulative PD'!H11</f>
        <v>6.8000000000000282E-3</v>
      </c>
      <c r="J11" s="9">
        <f>'Cumulative PD'!J11-'Cumulative PD'!I11</f>
        <v>6.0000000000000053E-3</v>
      </c>
      <c r="K11" s="9">
        <f>'Cumulative PD'!K11-'Cumulative PD'!J11</f>
        <v>5.3999999999999604E-3</v>
      </c>
      <c r="L11" s="9">
        <f>'Cumulative PD'!L11-'Cumulative PD'!K11</f>
        <v>4.2000000000000925E-3</v>
      </c>
      <c r="M11" s="9">
        <f>'Cumulative PD'!M11-'Cumulative PD'!L11</f>
        <v>4.6999999999999265E-3</v>
      </c>
      <c r="N11" s="9">
        <f>'Cumulative PD'!N11-'Cumulative PD'!M11</f>
        <v>5.3999999999999604E-3</v>
      </c>
      <c r="O11" s="9">
        <f>'Cumulative PD'!O11-'Cumulative PD'!N11</f>
        <v>4.0000000000000036E-3</v>
      </c>
      <c r="P11" s="9">
        <f>'Cumulative PD'!P11-'Cumulative PD'!O11</f>
        <v>4.0000000000006697E-4</v>
      </c>
    </row>
    <row r="12" spans="1:16">
      <c r="A12" s="5" t="s">
        <v>50</v>
      </c>
      <c r="B12" s="9">
        <f>'Cumulative PD'!B12</f>
        <v>8.0000000000000004E-4</v>
      </c>
      <c r="C12" s="9">
        <f>'Cumulative PD'!C12-'Cumulative PD'!B12</f>
        <v>1.2999999999999999E-3</v>
      </c>
      <c r="D12" s="9">
        <f>'Cumulative PD'!D12-'Cumulative PD'!C12</f>
        <v>1.6000000000000003E-3</v>
      </c>
      <c r="E12" s="9">
        <f>'Cumulative PD'!E12-'Cumulative PD'!D12</f>
        <v>1.9999999999999992E-3</v>
      </c>
      <c r="F12" s="9">
        <f>'Cumulative PD'!F12-'Cumulative PD'!E12</f>
        <v>2.0000000000000009E-3</v>
      </c>
      <c r="G12" s="9">
        <f>'Cumulative PD'!G12-'Cumulative PD'!F12</f>
        <v>2.0999999999999994E-3</v>
      </c>
      <c r="H12" s="9">
        <f>'Cumulative PD'!H12-'Cumulative PD'!G12</f>
        <v>1.8999999999999989E-3</v>
      </c>
      <c r="I12" s="9">
        <f>'Cumulative PD'!I12-'Cumulative PD'!H12</f>
        <v>1.7000000000000019E-3</v>
      </c>
      <c r="J12" s="9">
        <f>'Cumulative PD'!J12-'Cumulative PD'!I12</f>
        <v>1.7999999999999995E-3</v>
      </c>
      <c r="K12" s="9">
        <f>'Cumulative PD'!K12-'Cumulative PD'!J12</f>
        <v>1.6999999999999984E-3</v>
      </c>
      <c r="L12" s="9">
        <f>'Cumulative PD'!L12-'Cumulative PD'!K12</f>
        <v>1.6000000000000042E-3</v>
      </c>
      <c r="M12" s="9">
        <f>'Cumulative PD'!M12-'Cumulative PD'!L12</f>
        <v>1.2999999999999956E-3</v>
      </c>
      <c r="N12" s="9">
        <f>'Cumulative PD'!N12-'Cumulative PD'!M12</f>
        <v>1.2999999999999991E-3</v>
      </c>
      <c r="O12" s="9">
        <f>'Cumulative PD'!O12-'Cumulative PD'!N12</f>
        <v>1.300000000000006E-3</v>
      </c>
      <c r="P12" s="9">
        <f>'Cumulative PD'!P12-'Cumulative PD'!O12</f>
        <v>1.399999999999995E-3</v>
      </c>
    </row>
    <row r="13" spans="1:16">
      <c r="A13" s="5" t="s">
        <v>51</v>
      </c>
      <c r="B13" s="9">
        <f>'Cumulative PD'!B13</f>
        <v>3.5400000000000001E-2</v>
      </c>
      <c r="C13" s="9">
        <f>'Cumulative PD'!C13-'Cumulative PD'!B13</f>
        <v>3.2399999999999998E-2</v>
      </c>
      <c r="D13" s="9">
        <f>'Cumulative PD'!D13-'Cumulative PD'!C13</f>
        <v>2.7700000000000002E-2</v>
      </c>
      <c r="E13" s="9">
        <f>'Cumulative PD'!E13-'Cumulative PD'!D13</f>
        <v>2.2399999999999989E-2</v>
      </c>
      <c r="F13" s="9">
        <f>'Cumulative PD'!F13-'Cumulative PD'!E13</f>
        <v>1.8500000000000003E-2</v>
      </c>
      <c r="G13" s="9">
        <f>'Cumulative PD'!G13-'Cumulative PD'!F13</f>
        <v>1.5100000000000002E-2</v>
      </c>
      <c r="H13" s="9">
        <f>'Cumulative PD'!H13-'Cumulative PD'!G13</f>
        <v>1.2400000000000022E-2</v>
      </c>
      <c r="I13" s="9">
        <f>'Cumulative PD'!I13-'Cumulative PD'!H13</f>
        <v>1.0199999999999987E-2</v>
      </c>
      <c r="J13" s="9">
        <f>'Cumulative PD'!J13-'Cumulative PD'!I13</f>
        <v>9.099999999999997E-3</v>
      </c>
      <c r="K13" s="9">
        <f>'Cumulative PD'!K13-'Cumulative PD'!J13</f>
        <v>8.2999999999999741E-3</v>
      </c>
      <c r="L13" s="9">
        <f>'Cumulative PD'!L13-'Cumulative PD'!K13</f>
        <v>7.000000000000034E-3</v>
      </c>
      <c r="M13" s="9">
        <f>'Cumulative PD'!M13-'Cumulative PD'!L13</f>
        <v>5.9000000000000163E-3</v>
      </c>
      <c r="N13" s="9">
        <f>'Cumulative PD'!N13-'Cumulative PD'!M13</f>
        <v>5.4999999999999494E-3</v>
      </c>
      <c r="O13" s="9">
        <f>'Cumulative PD'!O13-'Cumulative PD'!N13</f>
        <v>4.8000000000000265E-3</v>
      </c>
      <c r="P13" s="9">
        <f>'Cumulative PD'!P13-'Cumulative PD'!O13</f>
        <v>4.599999999999993E-3</v>
      </c>
    </row>
    <row r="14" spans="1:16">
      <c r="A14" s="5" t="s">
        <v>52</v>
      </c>
      <c r="B14" s="9">
        <f>'Cumulative PD'!B14</f>
        <v>1.4999999999999999E-2</v>
      </c>
      <c r="C14" s="9">
        <f>'Cumulative PD'!C14-'Cumulative PD'!B14</f>
        <v>1.4100000000000001E-2</v>
      </c>
      <c r="D14" s="9">
        <f>'Cumulative PD'!D14-'Cumulative PD'!C14</f>
        <v>1.2199999999999996E-2</v>
      </c>
      <c r="E14" s="9">
        <f>'Cumulative PD'!E14-'Cumulative PD'!D14</f>
        <v>1.0200000000000008E-2</v>
      </c>
      <c r="F14" s="9">
        <f>'Cumulative PD'!F14-'Cumulative PD'!E14</f>
        <v>8.4999999999999937E-3</v>
      </c>
      <c r="G14" s="9">
        <f>'Cumulative PD'!G14-'Cumulative PD'!F14</f>
        <v>7.1999999999999981E-3</v>
      </c>
      <c r="H14" s="9">
        <f>'Cumulative PD'!H14-'Cumulative PD'!G14</f>
        <v>5.9000000000000025E-3</v>
      </c>
      <c r="I14" s="9">
        <f>'Cumulative PD'!I14-'Cumulative PD'!H14</f>
        <v>5.0000000000000044E-3</v>
      </c>
      <c r="J14" s="9">
        <f>'Cumulative PD'!J14-'Cumulative PD'!I14</f>
        <v>4.4999999999999901E-3</v>
      </c>
      <c r="K14" s="9">
        <f>'Cumulative PD'!K14-'Cumulative PD'!J14</f>
        <v>4.1000000000000064E-3</v>
      </c>
      <c r="L14" s="9">
        <f>'Cumulative PD'!L14-'Cumulative PD'!K14</f>
        <v>3.5000000000000031E-3</v>
      </c>
      <c r="M14" s="9">
        <f>'Cumulative PD'!M14-'Cumulative PD'!L14</f>
        <v>2.8999999999999998E-3</v>
      </c>
      <c r="N14" s="9">
        <f>'Cumulative PD'!N14-'Cumulative PD'!M14</f>
        <v>2.6999999999999941E-3</v>
      </c>
      <c r="O14" s="9">
        <f>'Cumulative PD'!O14-'Cumulative PD'!N14</f>
        <v>2.5000000000000022E-3</v>
      </c>
      <c r="P14" s="9">
        <f>'Cumulative PD'!P14-'Cumulative PD'!O14</f>
        <v>2.3999999999999994E-3</v>
      </c>
    </row>
    <row r="17" spans="1:16" ht="14.5">
      <c r="A17" s="16" t="s">
        <v>61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</row>
  </sheetData>
  <mergeCells count="3">
    <mergeCell ref="A1:P1"/>
    <mergeCell ref="A2:P2"/>
    <mergeCell ref="A17:P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7"/>
  <sheetViews>
    <sheetView showGridLines="0" workbookViewId="0"/>
  </sheetViews>
  <sheetFormatPr defaultRowHeight="14"/>
  <cols>
    <col min="1" max="1" width="20" customWidth="1"/>
    <col min="2" max="16" width="9" customWidth="1"/>
  </cols>
  <sheetData>
    <row r="1" spans="1:16" ht="28" customHeight="1">
      <c r="A1" s="12" t="s">
        <v>62</v>
      </c>
      <c r="B1" s="12" t="s">
        <v>62</v>
      </c>
      <c r="C1" s="12" t="s">
        <v>62</v>
      </c>
      <c r="D1" s="12" t="s">
        <v>62</v>
      </c>
      <c r="E1" s="12" t="s">
        <v>62</v>
      </c>
      <c r="F1" s="12" t="s">
        <v>62</v>
      </c>
      <c r="G1" s="12" t="s">
        <v>62</v>
      </c>
      <c r="H1" s="12" t="s">
        <v>62</v>
      </c>
      <c r="I1" s="12" t="s">
        <v>62</v>
      </c>
      <c r="J1" s="12" t="s">
        <v>62</v>
      </c>
      <c r="K1" s="12" t="s">
        <v>62</v>
      </c>
      <c r="L1" s="12" t="s">
        <v>62</v>
      </c>
      <c r="M1" s="12" t="s">
        <v>62</v>
      </c>
      <c r="N1" s="12" t="s">
        <v>62</v>
      </c>
      <c r="O1" s="12" t="s">
        <v>62</v>
      </c>
      <c r="P1" s="12" t="s">
        <v>62</v>
      </c>
    </row>
    <row r="2" spans="1:16" ht="22" customHeight="1">
      <c r="A2" s="13" t="s">
        <v>63</v>
      </c>
      <c r="B2" s="13" t="s">
        <v>63</v>
      </c>
      <c r="C2" s="13" t="s">
        <v>63</v>
      </c>
      <c r="D2" s="13" t="s">
        <v>63</v>
      </c>
      <c r="E2" s="13" t="s">
        <v>63</v>
      </c>
      <c r="F2" s="13" t="s">
        <v>63</v>
      </c>
      <c r="G2" s="13" t="s">
        <v>63</v>
      </c>
      <c r="H2" s="13" t="s">
        <v>63</v>
      </c>
      <c r="I2" s="13" t="s">
        <v>63</v>
      </c>
      <c r="J2" s="13" t="s">
        <v>63</v>
      </c>
      <c r="K2" s="13" t="s">
        <v>63</v>
      </c>
      <c r="L2" s="13" t="s">
        <v>63</v>
      </c>
      <c r="M2" s="13" t="s">
        <v>63</v>
      </c>
      <c r="N2" s="13" t="s">
        <v>63</v>
      </c>
      <c r="O2" s="13" t="s">
        <v>63</v>
      </c>
      <c r="P2" s="13" t="s">
        <v>63</v>
      </c>
    </row>
    <row r="4" spans="1:16" ht="24" customHeight="1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  <c r="K4" s="1" t="s">
        <v>37</v>
      </c>
      <c r="L4" s="1" t="s">
        <v>38</v>
      </c>
      <c r="M4" s="1" t="s">
        <v>39</v>
      </c>
      <c r="N4" s="1" t="s">
        <v>40</v>
      </c>
      <c r="O4" s="1" t="s">
        <v>41</v>
      </c>
      <c r="P4" s="1" t="s">
        <v>42</v>
      </c>
    </row>
    <row r="5" spans="1:16">
      <c r="A5" s="5" t="s">
        <v>43</v>
      </c>
      <c r="B5" s="9">
        <f>'Annual PD'!B5</f>
        <v>0</v>
      </c>
      <c r="C5" s="9">
        <f>'Annual PD'!C5/(1-'Cumulative PD'!B5)</f>
        <v>2.9999999999999997E-4</v>
      </c>
      <c r="D5" s="9">
        <f>'Annual PD'!D5/(1-'Cumulative PD'!C5)</f>
        <v>1.0003000900270082E-3</v>
      </c>
      <c r="E5" s="9">
        <f>'Annual PD'!E5/(1-'Cumulative PD'!D5)</f>
        <v>1.0013016921998597E-3</v>
      </c>
      <c r="F5" s="9">
        <f>'Annual PD'!F5/(1-'Cumulative PD'!E5)</f>
        <v>1.1025358324145537E-3</v>
      </c>
      <c r="G5" s="9">
        <f>'Annual PD'!G5/(1-'Cumulative PD'!F5)</f>
        <v>1.0034115994380895E-3</v>
      </c>
      <c r="H5" s="9">
        <f>'Annual PD'!H5/(1-'Cumulative PD'!G5)</f>
        <v>5.0220972278023257E-4</v>
      </c>
      <c r="I5" s="9">
        <f>'Annual PD'!I5/(1-'Cumulative PD'!H5)</f>
        <v>8.039393025826545E-4</v>
      </c>
      <c r="J5" s="9">
        <f>'Annual PD'!J5/(1-'Cumulative PD'!I5)</f>
        <v>5.0286633812732619E-4</v>
      </c>
      <c r="K5" s="9">
        <f>'Annual PD'!K5/(1-'Cumulative PD'!J5)</f>
        <v>5.0311933990742643E-4</v>
      </c>
      <c r="L5" s="9">
        <f>'Annual PD'!L5/(1-'Cumulative PD'!K5)</f>
        <v>3.020235578375104E-4</v>
      </c>
      <c r="M5" s="9">
        <f>'Annual PD'!M5/(1-'Cumulative PD'!L5)</f>
        <v>3.0211480362537846E-4</v>
      </c>
      <c r="N5" s="9">
        <f>'Annual PD'!N5/(1-'Cumulative PD'!M5)</f>
        <v>2.0147073637554109E-4</v>
      </c>
      <c r="O5" s="9">
        <f>'Annual PD'!O5/(1-'Cumulative PD'!N5)</f>
        <v>6.0453400503778496E-4</v>
      </c>
      <c r="P5" s="9">
        <f>'Annual PD'!P5/(1-'Cumulative PD'!O5)</f>
        <v>5.0408307289041105E-4</v>
      </c>
    </row>
    <row r="6" spans="1:16">
      <c r="A6" s="5" t="s">
        <v>44</v>
      </c>
      <c r="B6" s="9">
        <f>'Annual PD'!B6</f>
        <v>2.0000000000000001E-4</v>
      </c>
      <c r="C6" s="9">
        <f>'Annual PD'!C6/(1-'Cumulative PD'!B6)</f>
        <v>3.0006001200240048E-4</v>
      </c>
      <c r="D6" s="9">
        <f>'Annual PD'!D6/(1-'Cumulative PD'!C6)</f>
        <v>6.0030015007503758E-4</v>
      </c>
      <c r="E6" s="9">
        <f>'Annual PD'!E6/(1-'Cumulative PD'!D6)</f>
        <v>8.0088096906597245E-4</v>
      </c>
      <c r="F6" s="9">
        <f>'Annual PD'!F6/(1-'Cumulative PD'!E6)</f>
        <v>9.0171325518485161E-4</v>
      </c>
      <c r="G6" s="9">
        <f>'Annual PD'!G6/(1-'Cumulative PD'!F6)</f>
        <v>9.0252707581227418E-4</v>
      </c>
      <c r="H6" s="9">
        <f>'Annual PD'!H6/(1-'Cumulative PD'!G6)</f>
        <v>8.0297099267289003E-4</v>
      </c>
      <c r="I6" s="9">
        <f>'Annual PD'!I6/(1-'Cumulative PD'!H6)</f>
        <v>7.0316423907584044E-4</v>
      </c>
      <c r="J6" s="9">
        <f>'Annual PD'!J6/(1-'Cumulative PD'!I6)</f>
        <v>7.0365902694008854E-4</v>
      </c>
      <c r="K6" s="9">
        <f>'Annual PD'!K6/(1-'Cumulative PD'!J6)</f>
        <v>6.0356100995875741E-4</v>
      </c>
      <c r="L6" s="9">
        <f>'Annual PD'!L6/(1-'Cumulative PD'!K6)</f>
        <v>6.0392551585304371E-4</v>
      </c>
      <c r="M6" s="9">
        <f>'Annual PD'!M6/(1-'Cumulative PD'!L6)</f>
        <v>5.0357538523517018E-4</v>
      </c>
      <c r="N6" s="9">
        <f>'Annual PD'!N6/(1-'Cumulative PD'!M6)</f>
        <v>5.0382910116888481E-4</v>
      </c>
      <c r="O6" s="9">
        <f>'Annual PD'!O6/(1-'Cumulative PD'!N6)</f>
        <v>5.0408307289041105E-4</v>
      </c>
      <c r="P6" s="9">
        <f>'Annual PD'!P6/(1-'Cumulative PD'!O6)</f>
        <v>4.0346984062941406E-4</v>
      </c>
    </row>
    <row r="7" spans="1:16">
      <c r="A7" s="5" t="s">
        <v>45</v>
      </c>
      <c r="B7" s="9">
        <f>'Annual PD'!B7</f>
        <v>5.0000000000000001E-4</v>
      </c>
      <c r="C7" s="9">
        <f>'Annual PD'!C7/(1-'Cumulative PD'!B7)</f>
        <v>6.0030015007503758E-4</v>
      </c>
      <c r="D7" s="9">
        <f>'Annual PD'!D7/(1-'Cumulative PD'!C7)</f>
        <v>8.0088096906597245E-4</v>
      </c>
      <c r="E7" s="9">
        <f>'Annual PD'!E7/(1-'Cumulative PD'!D7)</f>
        <v>1.0019036168720566E-3</v>
      </c>
      <c r="F7" s="9">
        <f>'Annual PD'!F7/(1-'Cumulative PD'!E7)</f>
        <v>1.0029084344599342E-3</v>
      </c>
      <c r="G7" s="9">
        <f>'Annual PD'!G7/(1-'Cumulative PD'!F7)</f>
        <v>1.2046983234614999E-3</v>
      </c>
      <c r="H7" s="9">
        <f>'Annual PD'!H7/(1-'Cumulative PD'!G7)</f>
        <v>1.4071766006633834E-3</v>
      </c>
      <c r="I7" s="9">
        <f>'Annual PD'!I7/(1-'Cumulative PD'!H7)</f>
        <v>1.3085052843482636E-3</v>
      </c>
      <c r="J7" s="9">
        <f>'Annual PD'!J7/(1-'Cumulative PD'!I7)</f>
        <v>1.2094335819391258E-3</v>
      </c>
      <c r="K7" s="9">
        <f>'Annual PD'!K7/(1-'Cumulative PD'!J7)</f>
        <v>1.3118062563067599E-3</v>
      </c>
      <c r="L7" s="9">
        <f>'Annual PD'!L7/(1-'Cumulative PD'!K7)</f>
        <v>1.1114479135091427E-3</v>
      </c>
      <c r="M7" s="9">
        <f>'Annual PD'!M7/(1-'Cumulative PD'!L7)</f>
        <v>1.1126846044912017E-3</v>
      </c>
      <c r="N7" s="9">
        <f>'Annual PD'!N7/(1-'Cumulative PD'!M7)</f>
        <v>1.0126582278481022E-3</v>
      </c>
      <c r="O7" s="9">
        <f>'Annual PD'!O7/(1-'Cumulative PD'!N7)</f>
        <v>1.0136847440445995E-3</v>
      </c>
      <c r="P7" s="9">
        <f>'Annual PD'!P7/(1-'Cumulative PD'!O7)</f>
        <v>1.1161846778285154E-3</v>
      </c>
    </row>
    <row r="8" spans="1:16">
      <c r="A8" s="5" t="s">
        <v>46</v>
      </c>
      <c r="B8" s="9">
        <f>'Annual PD'!B8</f>
        <v>1.4000000000000002E-3</v>
      </c>
      <c r="C8" s="9">
        <f>'Annual PD'!C8/(1-'Cumulative PD'!B8)</f>
        <v>2.4033647105948324E-3</v>
      </c>
      <c r="D8" s="9">
        <f>'Annual PD'!D8/(1-'Cumulative PD'!C8)</f>
        <v>2.9110620357357961E-3</v>
      </c>
      <c r="E8" s="9">
        <f>'Annual PD'!E8/(1-'Cumulative PD'!D8)</f>
        <v>3.4229336554917945E-3</v>
      </c>
      <c r="F8" s="9">
        <f>'Annual PD'!F8/(1-'Cumulative PD'!E8)</f>
        <v>3.5357106778462484E-3</v>
      </c>
      <c r="G8" s="9">
        <f>'Annual PD'!G8/(1-'Cumulative PD'!F8)</f>
        <v>3.5482562854825626E-3</v>
      </c>
      <c r="H8" s="9">
        <f>'Annual PD'!H8/(1-'Cumulative PD'!G8)</f>
        <v>2.9504527418862548E-3</v>
      </c>
      <c r="I8" s="9">
        <f>'Annual PD'!I8/(1-'Cumulative PD'!H8)</f>
        <v>3.0612244897959178E-3</v>
      </c>
      <c r="J8" s="9">
        <f>'Annual PD'!J8/(1-'Cumulative PD'!I8)</f>
        <v>2.8659160696008195E-3</v>
      </c>
      <c r="K8" s="9">
        <f>'Annual PD'!K8/(1-'Cumulative PD'!J8)</f>
        <v>2.8741531513036345E-3</v>
      </c>
      <c r="L8" s="9">
        <f>'Annual PD'!L8/(1-'Cumulative PD'!K8)</f>
        <v>2.7794935145151337E-3</v>
      </c>
      <c r="M8" s="9">
        <f>'Annual PD'!M8/(1-'Cumulative PD'!L8)</f>
        <v>2.2710849592237022E-3</v>
      </c>
      <c r="N8" s="9">
        <f>'Annual PD'!N8/(1-'Cumulative PD'!M8)</f>
        <v>2.1727884117951346E-3</v>
      </c>
      <c r="O8" s="9">
        <f>'Annual PD'!O8/(1-'Cumulative PD'!N8)</f>
        <v>2.2812111157196188E-3</v>
      </c>
      <c r="P8" s="9">
        <f>'Annual PD'!P8/(1-'Cumulative PD'!O8)</f>
        <v>2.3903554354603998E-3</v>
      </c>
    </row>
    <row r="9" spans="1:16">
      <c r="A9" s="5" t="s">
        <v>47</v>
      </c>
      <c r="B9" s="9">
        <f>'Annual PD'!B9</f>
        <v>5.6000000000000008E-3</v>
      </c>
      <c r="C9" s="9">
        <f>'Annual PD'!C9/(1-'Cumulative PD'!B9)</f>
        <v>1.2067578439259857E-2</v>
      </c>
      <c r="D9" s="9">
        <f>'Annual PD'!D9/(1-'Cumulative PD'!C9)</f>
        <v>1.3843648208469056E-2</v>
      </c>
      <c r="E9" s="9">
        <f>'Annual PD'!E9/(1-'Cumulative PD'!D9)</f>
        <v>1.4037985136251038E-2</v>
      </c>
      <c r="F9" s="9">
        <f>'Annual PD'!F9/(1-'Cumulative PD'!E9)</f>
        <v>1.3295644891122274E-2</v>
      </c>
      <c r="G9" s="9">
        <f>'Annual PD'!G9/(1-'Cumulative PD'!F9)</f>
        <v>1.2519893899204241E-2</v>
      </c>
      <c r="H9" s="9">
        <f>'Annual PD'!H9/(1-'Cumulative PD'!G9)</f>
        <v>1.0852046846459651E-2</v>
      </c>
      <c r="I9" s="9">
        <f>'Annual PD'!I9/(1-'Cumulative PD'!H9)</f>
        <v>9.9934825114056051E-3</v>
      </c>
      <c r="J9" s="9">
        <f>'Annual PD'!J9/(1-'Cumulative PD'!I9)</f>
        <v>8.9971472459951709E-3</v>
      </c>
      <c r="K9" s="9">
        <f>'Annual PD'!K9/(1-'Cumulative PD'!J9)</f>
        <v>8.414526129317975E-3</v>
      </c>
      <c r="L9" s="9">
        <f>'Annual PD'!L9/(1-'Cumulative PD'!K9)</f>
        <v>6.9227333631085436E-3</v>
      </c>
      <c r="M9" s="9">
        <f>'Annual PD'!M9/(1-'Cumulative PD'!L9)</f>
        <v>6.6336856307623151E-3</v>
      </c>
      <c r="N9" s="9">
        <f>'Annual PD'!N9/(1-'Cumulative PD'!M9)</f>
        <v>5.8856819468024865E-3</v>
      </c>
      <c r="O9" s="9">
        <f>'Annual PD'!O9/(1-'Cumulative PD'!N9)</f>
        <v>4.8958214733006928E-3</v>
      </c>
      <c r="P9" s="9">
        <f>'Annual PD'!P9/(1-'Cumulative PD'!O9)</f>
        <v>5.1487414187643063E-3</v>
      </c>
    </row>
    <row r="10" spans="1:16">
      <c r="A10" s="5" t="s">
        <v>48</v>
      </c>
      <c r="B10" s="9">
        <f>'Annual PD'!B10</f>
        <v>2.9300000000000003E-2</v>
      </c>
      <c r="C10" s="9">
        <f>'Annual PD'!C10/(1-'Cumulative PD'!B10)</f>
        <v>4.1207376120325531E-2</v>
      </c>
      <c r="D10" s="9">
        <f>'Annual PD'!D10/(1-'Cumulative PD'!C10)</f>
        <v>3.7928440958418408E-2</v>
      </c>
      <c r="E10" s="9">
        <f>'Annual PD'!E10/(1-'Cumulative PD'!D10)</f>
        <v>3.1829350011168177E-2</v>
      </c>
      <c r="F10" s="9">
        <f>'Annual PD'!F10/(1-'Cumulative PD'!E10)</f>
        <v>2.6415964932518174E-2</v>
      </c>
      <c r="G10" s="9">
        <f>'Annual PD'!G10/(1-'Cumulative PD'!F10)</f>
        <v>2.191943127962084E-2</v>
      </c>
      <c r="H10" s="9">
        <f>'Annual PD'!H10/(1-'Cumulative PD'!G10)</f>
        <v>1.756511205330101E-2</v>
      </c>
      <c r="I10" s="9">
        <f>'Annual PD'!I10/(1-'Cumulative PD'!H10)</f>
        <v>1.4303329223181289E-2</v>
      </c>
      <c r="J10" s="9">
        <f>'Annual PD'!J10/(1-'Cumulative PD'!I10)</f>
        <v>1.2759569677257927E-2</v>
      </c>
      <c r="K10" s="9">
        <f>'Annual PD'!K10/(1-'Cumulative PD'!J10)</f>
        <v>1.19107957425241E-2</v>
      </c>
      <c r="L10" s="9">
        <f>'Annual PD'!L10/(1-'Cumulative PD'!K10)</f>
        <v>1.0259040779687107E-2</v>
      </c>
      <c r="M10" s="9">
        <f>'Annual PD'!M10/(1-'Cumulative PD'!L10)</f>
        <v>7.9036019694221221E-3</v>
      </c>
      <c r="N10" s="9">
        <f>'Annual PD'!N10/(1-'Cumulative PD'!M10)</f>
        <v>7.7053676374559069E-3</v>
      </c>
      <c r="O10" s="9">
        <f>'Annual PD'!O10/(1-'Cumulative PD'!N10)</f>
        <v>7.2387470386943995E-3</v>
      </c>
      <c r="P10" s="9">
        <f>'Annual PD'!P10/(1-'Cumulative PD'!O10)</f>
        <v>7.1589553228158407E-3</v>
      </c>
    </row>
    <row r="11" spans="1:16">
      <c r="A11" s="5" t="s">
        <v>49</v>
      </c>
      <c r="B11" s="9">
        <f>'Annual PD'!B11</f>
        <v>0.26119999999999999</v>
      </c>
      <c r="C11" s="9">
        <f>'Annual PD'!C11/(1-'Cumulative PD'!B11)</f>
        <v>0.1326475365457499</v>
      </c>
      <c r="D11" s="9">
        <f>'Annual PD'!D11/(1-'Cumulative PD'!C11)</f>
        <v>8.4269662921348298E-2</v>
      </c>
      <c r="E11" s="9">
        <f>'Annual PD'!E11/(1-'Cumulative PD'!D11)</f>
        <v>5.1635991820040889E-2</v>
      </c>
      <c r="F11" s="9">
        <f>'Annual PD'!F11/(1-'Cumulative PD'!E11)</f>
        <v>3.9173405211141037E-2</v>
      </c>
      <c r="G11" s="9">
        <f>'Annual PD'!G11/(1-'Cumulative PD'!F11)</f>
        <v>1.9450158967645449E-2</v>
      </c>
      <c r="H11" s="9">
        <f>'Annual PD'!H11/(1-'Cumulative PD'!G11)</f>
        <v>1.9835971771886257E-2</v>
      </c>
      <c r="I11" s="9">
        <f>'Annual PD'!I11/(1-'Cumulative PD'!H11)</f>
        <v>1.3232146331971254E-2</v>
      </c>
      <c r="J11" s="9">
        <f>'Annual PD'!J11/(1-'Cumulative PD'!I11)</f>
        <v>1.1831985801617049E-2</v>
      </c>
      <c r="K11" s="9">
        <f>'Annual PD'!K11/(1-'Cumulative PD'!J11)</f>
        <v>1.0776292157253963E-2</v>
      </c>
      <c r="L11" s="9">
        <f>'Annual PD'!L11/(1-'Cumulative PD'!K11)</f>
        <v>8.4728666532178573E-3</v>
      </c>
      <c r="M11" s="9">
        <f>'Annual PD'!M11/(1-'Cumulative PD'!L11)</f>
        <v>9.5625635808747247E-3</v>
      </c>
      <c r="N11" s="9">
        <f>'Annual PD'!N11/(1-'Cumulative PD'!M11)</f>
        <v>1.1092851273623583E-2</v>
      </c>
      <c r="O11" s="9">
        <f>'Annual PD'!O11/(1-'Cumulative PD'!N11)</f>
        <v>8.309098462816791E-3</v>
      </c>
      <c r="P11" s="9">
        <f>'Annual PD'!P11/(1-'Cumulative PD'!O11)</f>
        <v>8.3787180561388128E-4</v>
      </c>
    </row>
    <row r="12" spans="1:16">
      <c r="A12" s="5" t="s">
        <v>50</v>
      </c>
      <c r="B12" s="9">
        <f>'Annual PD'!B12</f>
        <v>8.0000000000000004E-4</v>
      </c>
      <c r="C12" s="9">
        <f>'Annual PD'!C12/(1-'Cumulative PD'!B12)</f>
        <v>1.3010408326661329E-3</v>
      </c>
      <c r="D12" s="9">
        <f>'Annual PD'!D12/(1-'Cumulative PD'!C12)</f>
        <v>1.6033670708487826E-3</v>
      </c>
      <c r="E12" s="9">
        <f>'Annual PD'!E12/(1-'Cumulative PD'!D12)</f>
        <v>2.0074274816822236E-3</v>
      </c>
      <c r="F12" s="9">
        <f>'Annual PD'!F12/(1-'Cumulative PD'!E12)</f>
        <v>2.0114653525093039E-3</v>
      </c>
      <c r="G12" s="9">
        <f>'Annual PD'!G12/(1-'Cumulative PD'!F12)</f>
        <v>2.1162954751587216E-3</v>
      </c>
      <c r="H12" s="9">
        <f>'Annual PD'!H12/(1-'Cumulative PD'!G12)</f>
        <v>1.9188042819632386E-3</v>
      </c>
      <c r="I12" s="9">
        <f>'Annual PD'!I12/(1-'Cumulative PD'!H12)</f>
        <v>1.7201254679753131E-3</v>
      </c>
      <c r="J12" s="9">
        <f>'Annual PD'!J12/(1-'Cumulative PD'!I12)</f>
        <v>1.8244475978106624E-3</v>
      </c>
      <c r="K12" s="9">
        <f>'Annual PD'!K12/(1-'Cumulative PD'!J12)</f>
        <v>1.7262388302193322E-3</v>
      </c>
      <c r="L12" s="9">
        <f>'Annual PD'!L12/(1-'Cumulative PD'!K12)</f>
        <v>1.6275048316549733E-3</v>
      </c>
      <c r="M12" s="9">
        <f>'Annual PD'!M12/(1-'Cumulative PD'!L12)</f>
        <v>1.3245033112582736E-3</v>
      </c>
      <c r="N12" s="9">
        <f>'Annual PD'!N12/(1-'Cumulative PD'!M12)</f>
        <v>1.3262599469496012E-3</v>
      </c>
      <c r="O12" s="9">
        <f>'Annual PD'!O12/(1-'Cumulative PD'!N12)</f>
        <v>1.3280212483399796E-3</v>
      </c>
      <c r="P12" s="9">
        <f>'Annual PD'!P12/(1-'Cumulative PD'!O12)</f>
        <v>1.4320785597381292E-3</v>
      </c>
    </row>
    <row r="13" spans="1:16">
      <c r="A13" s="5" t="s">
        <v>51</v>
      </c>
      <c r="B13" s="9">
        <f>'Annual PD'!B13</f>
        <v>3.5400000000000001E-2</v>
      </c>
      <c r="C13" s="9">
        <f>'Annual PD'!C13/(1-'Cumulative PD'!B13)</f>
        <v>3.3589052456976985E-2</v>
      </c>
      <c r="D13" s="9">
        <f>'Annual PD'!D13/(1-'Cumulative PD'!C13)</f>
        <v>2.9714653507830938E-2</v>
      </c>
      <c r="E13" s="9">
        <f>'Annual PD'!E13/(1-'Cumulative PD'!D13)</f>
        <v>2.476506357103371E-2</v>
      </c>
      <c r="F13" s="9">
        <f>'Annual PD'!F13/(1-'Cumulative PD'!E13)</f>
        <v>2.0972678834599256E-2</v>
      </c>
      <c r="G13" s="9">
        <f>'Annual PD'!G13/(1-'Cumulative PD'!F13)</f>
        <v>1.7484946734599355E-2</v>
      </c>
      <c r="H13" s="9">
        <f>'Annual PD'!H13/(1-'Cumulative PD'!G13)</f>
        <v>1.461402474955807E-2</v>
      </c>
      <c r="I13" s="9">
        <f>'Annual PD'!I13/(1-'Cumulative PD'!H13)</f>
        <v>1.2199497667743078E-2</v>
      </c>
      <c r="J13" s="9">
        <f>'Annual PD'!J13/(1-'Cumulative PD'!I13)</f>
        <v>1.1018283085119261E-2</v>
      </c>
      <c r="K13" s="9">
        <f>'Annual PD'!K13/(1-'Cumulative PD'!J13)</f>
        <v>1.0161606268364317E-2</v>
      </c>
      <c r="L13" s="9">
        <f>'Annual PD'!L13/(1-'Cumulative PD'!K13)</f>
        <v>8.6580086580086996E-3</v>
      </c>
      <c r="M13" s="9">
        <f>'Annual PD'!M13/(1-'Cumulative PD'!L13)</f>
        <v>7.3611977542108751E-3</v>
      </c>
      <c r="N13" s="9">
        <f>'Annual PD'!N13/(1-'Cumulative PD'!M13)</f>
        <v>6.9130216189039083E-3</v>
      </c>
      <c r="O13" s="9">
        <f>'Annual PD'!O13/(1-'Cumulative PD'!N13)</f>
        <v>6.0751803569168792E-3</v>
      </c>
      <c r="P13" s="9">
        <f>'Annual PD'!P13/(1-'Cumulative PD'!O13)</f>
        <v>5.857634025213285E-3</v>
      </c>
    </row>
    <row r="14" spans="1:16">
      <c r="A14" s="5" t="s">
        <v>52</v>
      </c>
      <c r="B14" s="9">
        <f>'Annual PD'!B14</f>
        <v>1.4999999999999999E-2</v>
      </c>
      <c r="C14" s="9">
        <f>'Annual PD'!C14/(1-'Cumulative PD'!B14)</f>
        <v>1.4314720812182742E-2</v>
      </c>
      <c r="D14" s="9">
        <f>'Annual PD'!D14/(1-'Cumulative PD'!C14)</f>
        <v>1.2565660727160363E-2</v>
      </c>
      <c r="E14" s="9">
        <f>'Annual PD'!E14/(1-'Cumulative PD'!D14)</f>
        <v>1.0639407531031613E-2</v>
      </c>
      <c r="F14" s="9">
        <f>'Annual PD'!F14/(1-'Cumulative PD'!E14)</f>
        <v>8.9615181866104301E-3</v>
      </c>
      <c r="G14" s="9">
        <f>'Annual PD'!G14/(1-'Cumulative PD'!F14)</f>
        <v>7.6595744680851051E-3</v>
      </c>
      <c r="H14" s="9">
        <f>'Annual PD'!H14/(1-'Cumulative PD'!G14)</f>
        <v>6.3250428816466579E-3</v>
      </c>
      <c r="I14" s="9">
        <f>'Annual PD'!I14/(1-'Cumulative PD'!H14)</f>
        <v>5.3943251699212474E-3</v>
      </c>
      <c r="J14" s="9">
        <f>'Annual PD'!J14/(1-'Cumulative PD'!I14)</f>
        <v>4.8812235600390391E-3</v>
      </c>
      <c r="K14" s="9">
        <f>'Annual PD'!K14/(1-'Cumulative PD'!J14)</f>
        <v>4.4691519511663464E-3</v>
      </c>
      <c r="L14" s="9">
        <f>'Annual PD'!L14/(1-'Cumulative PD'!K14)</f>
        <v>3.8322566517026203E-3</v>
      </c>
      <c r="M14" s="9">
        <f>'Annual PD'!M14/(1-'Cumulative PD'!L14)</f>
        <v>3.1875137392833588E-3</v>
      </c>
      <c r="N14" s="9">
        <f>'Annual PD'!N14/(1-'Cumulative PD'!M14)</f>
        <v>2.9771749917300626E-3</v>
      </c>
      <c r="O14" s="9">
        <f>'Annual PD'!O14/(1-'Cumulative PD'!N14)</f>
        <v>2.7648750276487526E-3</v>
      </c>
      <c r="P14" s="9">
        <f>'Annual PD'!P14/(1-'Cumulative PD'!O14)</f>
        <v>2.6616391260951529E-3</v>
      </c>
    </row>
    <row r="17" spans="1:16" ht="14.5">
      <c r="A17" s="16" t="s">
        <v>64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</row>
  </sheetData>
  <mergeCells count="3">
    <mergeCell ref="A1:P1"/>
    <mergeCell ref="A2:P2"/>
    <mergeCell ref="A17:P1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"/>
  <sheetViews>
    <sheetView showGridLines="0" workbookViewId="0"/>
  </sheetViews>
  <sheetFormatPr defaultRowHeight="14"/>
  <cols>
    <col min="1" max="1" width="28" customWidth="1"/>
    <col min="2" max="2" width="18" customWidth="1"/>
    <col min="3" max="3" width="22" customWidth="1"/>
    <col min="4" max="4" width="32" customWidth="1"/>
  </cols>
  <sheetData>
    <row r="1" spans="1:8" ht="28" customHeight="1">
      <c r="A1" s="12" t="s">
        <v>65</v>
      </c>
      <c r="B1" s="12" t="s">
        <v>65</v>
      </c>
      <c r="C1" s="12" t="s">
        <v>65</v>
      </c>
      <c r="D1" s="12" t="s">
        <v>65</v>
      </c>
      <c r="E1" s="12" t="s">
        <v>65</v>
      </c>
      <c r="F1" s="12" t="s">
        <v>65</v>
      </c>
      <c r="G1" s="12" t="s">
        <v>65</v>
      </c>
      <c r="H1" s="12" t="s">
        <v>65</v>
      </c>
    </row>
    <row r="2" spans="1:8" ht="22" customHeight="1">
      <c r="A2" s="13" t="s">
        <v>66</v>
      </c>
      <c r="B2" s="13" t="s">
        <v>66</v>
      </c>
      <c r="C2" s="13" t="s">
        <v>66</v>
      </c>
      <c r="D2" s="13" t="s">
        <v>66</v>
      </c>
      <c r="E2" s="13" t="s">
        <v>66</v>
      </c>
      <c r="F2" s="13" t="s">
        <v>66</v>
      </c>
      <c r="G2" s="13" t="s">
        <v>66</v>
      </c>
      <c r="H2" s="13" t="s">
        <v>66</v>
      </c>
    </row>
    <row r="4" spans="1:8">
      <c r="A4" s="1" t="s">
        <v>67</v>
      </c>
      <c r="B4" s="1" t="s">
        <v>68</v>
      </c>
    </row>
    <row r="5" spans="1:8">
      <c r="A5" t="s">
        <v>69</v>
      </c>
      <c r="B5" s="3" t="s">
        <v>47</v>
      </c>
    </row>
    <row r="6" spans="1:8">
      <c r="A6" t="s">
        <v>70</v>
      </c>
      <c r="B6" s="3">
        <v>5</v>
      </c>
    </row>
    <row r="7" spans="1:8">
      <c r="A7" t="s">
        <v>71</v>
      </c>
      <c r="B7" s="9">
        <f>INDEX('Hazard Rates'!$B$5:$P$14,MATCH(B5,'Hazard Rates'!$A$5:$A$14,0),MATCH("Y"&amp;B6,'Hazard Rates'!$B$4:$P$4,0))</f>
        <v>1.3295644891122274E-2</v>
      </c>
    </row>
    <row r="10" spans="1:8">
      <c r="A10" s="2" t="s">
        <v>72</v>
      </c>
      <c r="B10" s="2" t="s">
        <v>73</v>
      </c>
      <c r="C10" s="2" t="s">
        <v>74</v>
      </c>
      <c r="D10" s="2" t="s">
        <v>75</v>
      </c>
    </row>
    <row r="11" spans="1:8">
      <c r="A11" t="s">
        <v>76</v>
      </c>
      <c r="B11" s="10">
        <v>8.3333333333333329E-2</v>
      </c>
      <c r="C11" s="9">
        <f>1-(1-$B$7)^B11</f>
        <v>1.1147801134852031E-3</v>
      </c>
      <c r="D11" t="s">
        <v>77</v>
      </c>
    </row>
    <row r="12" spans="1:8">
      <c r="A12" t="s">
        <v>78</v>
      </c>
      <c r="B12" s="10">
        <v>0.25</v>
      </c>
      <c r="C12" s="9">
        <f>1-(1-$B$7)^B12</f>
        <v>3.3406135217272093E-3</v>
      </c>
      <c r="D12" t="s">
        <v>79</v>
      </c>
    </row>
    <row r="13" spans="1:8">
      <c r="A13" t="s">
        <v>80</v>
      </c>
      <c r="B13" s="10">
        <v>0.5</v>
      </c>
      <c r="C13" s="9">
        <f>1-(1-$B$7)^B13</f>
        <v>6.6700673447528391E-3</v>
      </c>
      <c r="D13" t="s">
        <v>81</v>
      </c>
    </row>
    <row r="14" spans="1:8">
      <c r="A14" t="s">
        <v>82</v>
      </c>
      <c r="B14" s="10">
        <v>1</v>
      </c>
      <c r="C14" s="9">
        <f>1-(1-$B$7)^B14</f>
        <v>1.3295644891122227E-2</v>
      </c>
      <c r="D14" t="s">
        <v>83</v>
      </c>
    </row>
    <row r="17" spans="1:8" ht="14.5">
      <c r="A17" s="16" t="s">
        <v>84</v>
      </c>
      <c r="B17" s="15"/>
      <c r="C17" s="15"/>
      <c r="D17" s="15"/>
      <c r="E17" s="15"/>
      <c r="F17" s="15"/>
      <c r="G17" s="15"/>
      <c r="H17" s="15"/>
    </row>
  </sheetData>
  <mergeCells count="3">
    <mergeCell ref="A1:H1"/>
    <mergeCell ref="A2:H2"/>
    <mergeCell ref="A17:H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4"/>
  <sheetViews>
    <sheetView showGridLines="0" workbookViewId="0"/>
  </sheetViews>
  <sheetFormatPr defaultRowHeight="14"/>
  <cols>
    <col min="1" max="1" width="30" customWidth="1"/>
    <col min="2" max="2" width="20" customWidth="1"/>
    <col min="4" max="4" width="20" customWidth="1"/>
    <col min="5" max="8" width="13" customWidth="1"/>
  </cols>
  <sheetData>
    <row r="1" spans="1:10" ht="28" customHeight="1">
      <c r="A1" s="12" t="s">
        <v>85</v>
      </c>
      <c r="B1" s="12" t="s">
        <v>85</v>
      </c>
      <c r="C1" s="12" t="s">
        <v>85</v>
      </c>
      <c r="D1" s="12" t="s">
        <v>85</v>
      </c>
      <c r="E1" s="12" t="s">
        <v>85</v>
      </c>
      <c r="F1" s="12" t="s">
        <v>85</v>
      </c>
      <c r="G1" s="12" t="s">
        <v>85</v>
      </c>
      <c r="H1" s="12" t="s">
        <v>85</v>
      </c>
      <c r="I1" s="12" t="s">
        <v>85</v>
      </c>
      <c r="J1" s="12" t="s">
        <v>85</v>
      </c>
    </row>
    <row r="2" spans="1:10" ht="22" customHeight="1">
      <c r="A2" s="13" t="s">
        <v>86</v>
      </c>
      <c r="B2" s="13" t="s">
        <v>86</v>
      </c>
      <c r="C2" s="13" t="s">
        <v>86</v>
      </c>
      <c r="D2" s="13" t="s">
        <v>86</v>
      </c>
      <c r="E2" s="13" t="s">
        <v>86</v>
      </c>
      <c r="F2" s="13" t="s">
        <v>86</v>
      </c>
      <c r="G2" s="13" t="s">
        <v>86</v>
      </c>
      <c r="H2" s="13" t="s">
        <v>86</v>
      </c>
      <c r="I2" s="13" t="s">
        <v>86</v>
      </c>
      <c r="J2" s="13" t="s">
        <v>86</v>
      </c>
    </row>
    <row r="4" spans="1:10">
      <c r="A4" s="1" t="s">
        <v>87</v>
      </c>
      <c r="B4" s="1" t="s">
        <v>88</v>
      </c>
      <c r="D4" s="1" t="s">
        <v>27</v>
      </c>
      <c r="E4" s="1" t="s">
        <v>89</v>
      </c>
      <c r="F4" s="1" t="s">
        <v>90</v>
      </c>
      <c r="G4" s="1" t="s">
        <v>91</v>
      </c>
      <c r="H4" s="1" t="s">
        <v>92</v>
      </c>
    </row>
    <row r="5" spans="1:10">
      <c r="A5" t="s">
        <v>93</v>
      </c>
      <c r="B5" s="4">
        <v>0.65600000000000003</v>
      </c>
      <c r="D5" s="5" t="s">
        <v>43</v>
      </c>
      <c r="E5" s="9">
        <f>INDEX('Cumulative PD'!$B$5:$P$14,MATCH(D5,'Cumulative PD'!$A$5:$A$14,0),MATCH("Y"&amp;1,'Cumulative PD'!$B$4:$P$4,0))*(1-$B$18)</f>
        <v>0</v>
      </c>
      <c r="F5" s="9">
        <f>INDEX('Cumulative PD'!$B$5:$P$14,MATCH(D5,'Cumulative PD'!$A$5:$A$14,0),MATCH("Y"&amp;5,'Cumulative PD'!$B$4:$P$4,0))*(1-$B$18)</f>
        <v>2.0400000000000001E-3</v>
      </c>
      <c r="G5" s="9">
        <f>INDEX('Cumulative PD'!$B$5:$P$14,MATCH(D5,'Cumulative PD'!$A$5:$A$14,0),MATCH("Y"&amp;10,'Cumulative PD'!$B$4:$P$4,0))*(1-$B$18)</f>
        <v>4.0200000000000001E-3</v>
      </c>
      <c r="H5" s="9">
        <f>INDEX('Cumulative PD'!$B$5:$P$14,MATCH(D5,'Cumulative PD'!$A$5:$A$14,0),MATCH("Y"&amp;15,'Cumulative PD'!$B$4:$P$4,0))*(1-$B$18)</f>
        <v>5.1599999999999997E-3</v>
      </c>
    </row>
    <row r="6" spans="1:10">
      <c r="A6" t="s">
        <v>94</v>
      </c>
      <c r="B6" s="4">
        <v>0.32800000000000001</v>
      </c>
      <c r="D6" s="5" t="s">
        <v>44</v>
      </c>
      <c r="E6" s="9">
        <f>INDEX('Cumulative PD'!$B$5:$P$14,MATCH(D6,'Cumulative PD'!$A$5:$A$14,0),MATCH("Y"&amp;1,'Cumulative PD'!$B$4:$P$4,0))*(1-$B$18)</f>
        <v>1.2E-4</v>
      </c>
      <c r="F6" s="9">
        <f>INDEX('Cumulative PD'!$B$5:$P$14,MATCH(D6,'Cumulative PD'!$A$5:$A$14,0),MATCH("Y"&amp;5,'Cumulative PD'!$B$4:$P$4,0))*(1-$B$18)</f>
        <v>1.6800000000000003E-3</v>
      </c>
      <c r="G6" s="9">
        <f>INDEX('Cumulative PD'!$B$5:$P$14,MATCH(D6,'Cumulative PD'!$A$5:$A$14,0),MATCH("Y"&amp;10,'Cumulative PD'!$B$4:$P$4,0))*(1-$B$18)</f>
        <v>3.9000000000000003E-3</v>
      </c>
      <c r="H6" s="9">
        <f>INDEX('Cumulative PD'!$B$5:$P$14,MATCH(D6,'Cumulative PD'!$A$5:$A$14,0),MATCH("Y"&amp;15,'Cumulative PD'!$B$4:$P$4,0))*(1-$B$18)</f>
        <v>5.4000000000000003E-3</v>
      </c>
    </row>
    <row r="7" spans="1:10">
      <c r="A7" t="s">
        <v>95</v>
      </c>
      <c r="B7" s="4">
        <v>0.48699999999999999</v>
      </c>
      <c r="D7" s="5" t="s">
        <v>45</v>
      </c>
      <c r="E7" s="9">
        <f>INDEX('Cumulative PD'!$B$5:$P$14,MATCH(D7,'Cumulative PD'!$A$5:$A$14,0),MATCH("Y"&amp;1,'Cumulative PD'!$B$4:$P$4,0))*(1-$B$18)</f>
        <v>2.9999999999999997E-4</v>
      </c>
      <c r="F7" s="9">
        <f>INDEX('Cumulative PD'!$B$5:$P$14,MATCH(D7,'Cumulative PD'!$A$5:$A$14,0),MATCH("Y"&amp;5,'Cumulative PD'!$B$4:$P$4,0))*(1-$B$18)</f>
        <v>2.3400000000000001E-3</v>
      </c>
      <c r="G7" s="9">
        <f>INDEX('Cumulative PD'!$B$5:$P$14,MATCH(D7,'Cumulative PD'!$A$5:$A$14,0),MATCH("Y"&amp;10,'Cumulative PD'!$B$4:$P$4,0))*(1-$B$18)</f>
        <v>6.1799999999999997E-3</v>
      </c>
      <c r="H7" s="9">
        <f>INDEX('Cumulative PD'!$B$5:$P$14,MATCH(D7,'Cumulative PD'!$A$5:$A$14,0),MATCH("Y"&amp;15,'Cumulative PD'!$B$4:$P$4,0))*(1-$B$18)</f>
        <v>9.3600000000000003E-3</v>
      </c>
    </row>
    <row r="8" spans="1:10">
      <c r="A8" t="s">
        <v>96</v>
      </c>
      <c r="B8" s="4">
        <v>0.498</v>
      </c>
      <c r="D8" s="5" t="s">
        <v>46</v>
      </c>
      <c r="E8" s="9">
        <f>INDEX('Cumulative PD'!$B$5:$P$14,MATCH(D8,'Cumulative PD'!$A$5:$A$14,0),MATCH("Y"&amp;1,'Cumulative PD'!$B$4:$P$4,0))*(1-$B$18)</f>
        <v>8.4000000000000014E-4</v>
      </c>
      <c r="F8" s="9">
        <f>INDEX('Cumulative PD'!$B$5:$P$14,MATCH(D8,'Cumulative PD'!$A$5:$A$14,0),MATCH("Y"&amp;5,'Cumulative PD'!$B$4:$P$4,0))*(1-$B$18)</f>
        <v>8.1600000000000006E-3</v>
      </c>
      <c r="G8" s="9">
        <f>INDEX('Cumulative PD'!$B$5:$P$14,MATCH(D8,'Cumulative PD'!$A$5:$A$14,0),MATCH("Y"&amp;10,'Cumulative PD'!$B$4:$P$4,0))*(1-$B$18)</f>
        <v>1.7159999999999998E-2</v>
      </c>
      <c r="H8" s="9">
        <f>INDEX('Cumulative PD'!$B$5:$P$14,MATCH(D8,'Cumulative PD'!$A$5:$A$14,0),MATCH("Y"&amp;15,'Cumulative PD'!$B$4:$P$4,0))*(1-$B$18)</f>
        <v>2.4059999999999998E-2</v>
      </c>
    </row>
    <row r="9" spans="1:10">
      <c r="A9" t="s">
        <v>97</v>
      </c>
      <c r="B9" s="4">
        <v>0.36599999999999999</v>
      </c>
      <c r="D9" s="5" t="s">
        <v>47</v>
      </c>
      <c r="E9" s="9">
        <f>INDEX('Cumulative PD'!$B$5:$P$14,MATCH(D9,'Cumulative PD'!$A$5:$A$14,0),MATCH("Y"&amp;1,'Cumulative PD'!$B$4:$P$4,0))*(1-$B$18)</f>
        <v>3.3600000000000006E-3</v>
      </c>
      <c r="F9" s="9">
        <f>INDEX('Cumulative PD'!$B$5:$P$14,MATCH(D9,'Cumulative PD'!$A$5:$A$14,0),MATCH("Y"&amp;5,'Cumulative PD'!$B$4:$P$4,0))*(1-$B$18)</f>
        <v>3.4500000000000003E-2</v>
      </c>
      <c r="G9" s="9">
        <f>INDEX('Cumulative PD'!$B$5:$P$14,MATCH(D9,'Cumulative PD'!$A$5:$A$14,0),MATCH("Y"&amp;10,'Cumulative PD'!$B$4:$P$4,0))*(1-$B$18)</f>
        <v>6.2639999999999987E-2</v>
      </c>
      <c r="H9" s="9">
        <f>INDEX('Cumulative PD'!$B$5:$P$14,MATCH(D9,'Cumulative PD'!$A$5:$A$14,0),MATCH("Y"&amp;15,'Cumulative PD'!$B$4:$P$4,0))*(1-$B$18)</f>
        <v>7.8299999999999995E-2</v>
      </c>
    </row>
    <row r="10" spans="1:10">
      <c r="A10" t="s">
        <v>98</v>
      </c>
      <c r="B10" s="4">
        <v>0.307</v>
      </c>
      <c r="D10" s="5" t="s">
        <v>48</v>
      </c>
      <c r="E10" s="9">
        <f>INDEX('Cumulative PD'!$B$5:$P$14,MATCH(D10,'Cumulative PD'!$A$5:$A$14,0),MATCH("Y"&amp;1,'Cumulative PD'!$B$4:$P$4,0))*(1-$B$18)</f>
        <v>1.7580000000000002E-2</v>
      </c>
      <c r="F10" s="9">
        <f>INDEX('Cumulative PD'!$B$5:$P$14,MATCH(D10,'Cumulative PD'!$A$5:$A$14,0),MATCH("Y"&amp;5,'Cumulative PD'!$B$4:$P$4,0))*(1-$B$18)</f>
        <v>9.3600000000000003E-2</v>
      </c>
      <c r="G10" s="9">
        <f>INDEX('Cumulative PD'!$B$5:$P$14,MATCH(D10,'Cumulative PD'!$A$5:$A$14,0),MATCH("Y"&amp;10,'Cumulative PD'!$B$4:$P$4,0))*(1-$B$18)</f>
        <v>0.13211999999999999</v>
      </c>
      <c r="H10" s="9">
        <f>INDEX('Cumulative PD'!$B$5:$P$14,MATCH(D10,'Cumulative PD'!$A$5:$A$14,0),MATCH("Y"&amp;15,'Cumulative PD'!$B$4:$P$4,0))*(1-$B$18)</f>
        <v>0.15065999999999999</v>
      </c>
    </row>
    <row r="11" spans="1:10">
      <c r="A11" t="s">
        <v>99</v>
      </c>
      <c r="B11" s="4">
        <v>0.313</v>
      </c>
      <c r="D11" s="5" t="s">
        <v>49</v>
      </c>
      <c r="E11" s="9">
        <f>INDEX('Cumulative PD'!$B$5:$P$14,MATCH(D11,'Cumulative PD'!$A$5:$A$14,0),MATCH("Y"&amp;1,'Cumulative PD'!$B$4:$P$4,0))*(1-$B$18)</f>
        <v>0.15672</v>
      </c>
      <c r="F11" s="9">
        <f>INDEX('Cumulative PD'!$B$5:$P$14,MATCH(D11,'Cumulative PD'!$A$5:$A$14,0),MATCH("Y"&amp;5,'Cumulative PD'!$B$4:$P$4,0))*(1-$B$18)</f>
        <v>0.27917999999999998</v>
      </c>
      <c r="G11" s="9">
        <f>INDEX('Cumulative PD'!$B$5:$P$14,MATCH(D11,'Cumulative PD'!$A$5:$A$14,0),MATCH("Y"&amp;10,'Cumulative PD'!$B$4:$P$4,0))*(1-$B$18)</f>
        <v>0.30257999999999996</v>
      </c>
      <c r="H11" s="9">
        <f>INDEX('Cumulative PD'!$B$5:$P$14,MATCH(D11,'Cumulative PD'!$A$5:$A$14,0),MATCH("Y"&amp;15,'Cumulative PD'!$B$4:$P$4,0))*(1-$B$18)</f>
        <v>0.31380000000000002</v>
      </c>
    </row>
    <row r="12" spans="1:10">
      <c r="A12" t="s">
        <v>100</v>
      </c>
      <c r="B12" s="4">
        <v>0.247</v>
      </c>
      <c r="D12" s="5" t="s">
        <v>50</v>
      </c>
      <c r="E12" s="9">
        <f>INDEX('Cumulative PD'!$B$5:$P$14,MATCH(D12,'Cumulative PD'!$A$5:$A$14,0),MATCH("Y"&amp;1,'Cumulative PD'!$B$4:$P$4,0))*(1-$B$18)</f>
        <v>4.8000000000000001E-4</v>
      </c>
      <c r="F12" s="9">
        <f>INDEX('Cumulative PD'!$B$5:$P$14,MATCH(D12,'Cumulative PD'!$A$5:$A$14,0),MATCH("Y"&amp;5,'Cumulative PD'!$B$4:$P$4,0))*(1-$B$18)</f>
        <v>4.62E-3</v>
      </c>
      <c r="G12" s="9">
        <f>INDEX('Cumulative PD'!$B$5:$P$14,MATCH(D12,'Cumulative PD'!$A$5:$A$14,0),MATCH("Y"&amp;10,'Cumulative PD'!$B$4:$P$4,0))*(1-$B$18)</f>
        <v>1.0139999999999998E-2</v>
      </c>
      <c r="H12" s="9">
        <f>INDEX('Cumulative PD'!$B$5:$P$14,MATCH(D12,'Cumulative PD'!$A$5:$A$14,0),MATCH("Y"&amp;15,'Cumulative PD'!$B$4:$P$4,0))*(1-$B$18)</f>
        <v>1.4279999999999998E-2</v>
      </c>
    </row>
    <row r="13" spans="1:10">
      <c r="D13" s="5" t="s">
        <v>51</v>
      </c>
      <c r="E13" s="9">
        <f>INDEX('Cumulative PD'!$B$5:$P$14,MATCH(D13,'Cumulative PD'!$A$5:$A$14,0),MATCH("Y"&amp;1,'Cumulative PD'!$B$4:$P$4,0))*(1-$B$18)</f>
        <v>2.1239999999999998E-2</v>
      </c>
      <c r="F13" s="9">
        <f>INDEX('Cumulative PD'!$B$5:$P$14,MATCH(D13,'Cumulative PD'!$A$5:$A$14,0),MATCH("Y"&amp;5,'Cumulative PD'!$B$4:$P$4,0))*(1-$B$18)</f>
        <v>8.1839999999999996E-2</v>
      </c>
      <c r="G13" s="9">
        <f>INDEX('Cumulative PD'!$B$5:$P$14,MATCH(D13,'Cumulative PD'!$A$5:$A$14,0),MATCH("Y"&amp;10,'Cumulative PD'!$B$4:$P$4,0))*(1-$B$18)</f>
        <v>0.11489999999999997</v>
      </c>
      <c r="H13" s="9">
        <f>INDEX('Cumulative PD'!$B$5:$P$14,MATCH(D13,'Cumulative PD'!$A$5:$A$14,0),MATCH("Y"&amp;15,'Cumulative PD'!$B$4:$P$4,0))*(1-$B$18)</f>
        <v>0.13158</v>
      </c>
    </row>
    <row r="14" spans="1:10">
      <c r="D14" s="5" t="s">
        <v>52</v>
      </c>
      <c r="E14" s="9">
        <f>INDEX('Cumulative PD'!$B$5:$P$14,MATCH(D14,'Cumulative PD'!$A$5:$A$14,0),MATCH("Y"&amp;1,'Cumulative PD'!$B$4:$P$4,0))*(1-$B$18)</f>
        <v>8.9999999999999993E-3</v>
      </c>
      <c r="F14" s="9">
        <f>INDEX('Cumulative PD'!$B$5:$P$14,MATCH(D14,'Cumulative PD'!$A$5:$A$14,0),MATCH("Y"&amp;5,'Cumulative PD'!$B$4:$P$4,0))*(1-$B$18)</f>
        <v>3.5999999999999997E-2</v>
      </c>
      <c r="G14" s="9">
        <f>INDEX('Cumulative PD'!$B$5:$P$14,MATCH(D14,'Cumulative PD'!$A$5:$A$14,0),MATCH("Y"&amp;10,'Cumulative PD'!$B$4:$P$4,0))*(1-$B$18)</f>
        <v>5.2019999999999997E-2</v>
      </c>
      <c r="H14" s="9">
        <f>INDEX('Cumulative PD'!$B$5:$P$14,MATCH(D14,'Cumulative PD'!$A$5:$A$14,0),MATCH("Y"&amp;15,'Cumulative PD'!$B$4:$P$4,0))*(1-$B$18)</f>
        <v>6.0419999999999995E-2</v>
      </c>
    </row>
    <row r="15" spans="1:10">
      <c r="A15" s="6" t="s">
        <v>67</v>
      </c>
      <c r="B15" s="6" t="s">
        <v>68</v>
      </c>
    </row>
    <row r="16" spans="1:10" ht="14.5">
      <c r="A16" t="s">
        <v>69</v>
      </c>
      <c r="B16" s="3" t="s">
        <v>47</v>
      </c>
      <c r="D16" s="16" t="s">
        <v>101</v>
      </c>
      <c r="E16" s="15"/>
      <c r="F16" s="15"/>
      <c r="G16" s="15"/>
      <c r="H16" s="15"/>
      <c r="I16" s="15"/>
      <c r="J16" s="15"/>
    </row>
    <row r="17" spans="1:2">
      <c r="A17" t="s">
        <v>70</v>
      </c>
      <c r="B17" s="3">
        <v>5</v>
      </c>
    </row>
    <row r="18" spans="1:2">
      <c r="A18" t="s">
        <v>102</v>
      </c>
      <c r="B18" s="4">
        <v>0.4</v>
      </c>
    </row>
    <row r="20" spans="1:2">
      <c r="A20" s="2" t="s">
        <v>103</v>
      </c>
      <c r="B20" s="2" t="s">
        <v>68</v>
      </c>
    </row>
    <row r="21" spans="1:2">
      <c r="A21" t="s">
        <v>71</v>
      </c>
      <c r="B21" s="9">
        <f>INDEX('Hazard Rates'!$B$5:$P$14,MATCH(B16,'Hazard Rates'!$A$5:$A$14,0),MATCH("Y"&amp;B17,'Hazard Rates'!$B$4:$P$4,0))</f>
        <v>1.3295644891122274E-2</v>
      </c>
    </row>
    <row r="22" spans="1:2">
      <c r="A22" t="s">
        <v>104</v>
      </c>
      <c r="B22" s="9">
        <f>1-B18</f>
        <v>0.6</v>
      </c>
    </row>
    <row r="23" spans="1:2">
      <c r="A23" t="s">
        <v>105</v>
      </c>
      <c r="B23" s="9">
        <f>B21*B22</f>
        <v>7.9773869346733643E-3</v>
      </c>
    </row>
    <row r="24" spans="1:2">
      <c r="A24" t="s">
        <v>106</v>
      </c>
      <c r="B24" s="9">
        <f>INDEX('Cumulative PD'!$B$5:$P$14,MATCH(B16,'Cumulative PD'!$A$5:$A$14,0),MATCH("Y"&amp;B17,'Cumulative PD'!$B$4:$P$4,0))*B22</f>
        <v>3.4500000000000003E-2</v>
      </c>
    </row>
  </sheetData>
  <mergeCells count="3">
    <mergeCell ref="A1:J1"/>
    <mergeCell ref="A2:J2"/>
    <mergeCell ref="D16:J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4"/>
  <sheetViews>
    <sheetView showGridLines="0" workbookViewId="0"/>
  </sheetViews>
  <sheetFormatPr defaultRowHeight="14"/>
  <cols>
    <col min="1" max="1" width="28" customWidth="1"/>
    <col min="2" max="2" width="44" customWidth="1"/>
    <col min="3" max="3" width="34" customWidth="1"/>
    <col min="4" max="4" width="80" customWidth="1"/>
  </cols>
  <sheetData>
    <row r="1" spans="1:6" ht="28" customHeight="1">
      <c r="A1" s="11" t="s">
        <v>107</v>
      </c>
      <c r="B1" s="11" t="s">
        <v>107</v>
      </c>
      <c r="C1" s="11" t="s">
        <v>107</v>
      </c>
      <c r="D1" s="11" t="s">
        <v>107</v>
      </c>
      <c r="E1" s="12" t="s">
        <v>107</v>
      </c>
      <c r="F1" s="12" t="s">
        <v>107</v>
      </c>
    </row>
    <row r="2" spans="1:6" ht="22" customHeight="1">
      <c r="A2" s="13" t="s">
        <v>108</v>
      </c>
      <c r="B2" s="13" t="s">
        <v>108</v>
      </c>
      <c r="C2" s="13" t="s">
        <v>108</v>
      </c>
      <c r="D2" s="13" t="s">
        <v>108</v>
      </c>
      <c r="E2" s="13" t="s">
        <v>108</v>
      </c>
      <c r="F2" s="13" t="s">
        <v>108</v>
      </c>
    </row>
    <row r="4" spans="1:6">
      <c r="A4" s="1" t="s">
        <v>109</v>
      </c>
      <c r="B4" s="1" t="s">
        <v>110</v>
      </c>
      <c r="C4" s="1" t="s">
        <v>111</v>
      </c>
      <c r="D4" s="1" t="s">
        <v>112</v>
      </c>
    </row>
    <row r="5" spans="1:6">
      <c r="A5" t="s">
        <v>113</v>
      </c>
      <c r="B5" t="s">
        <v>114</v>
      </c>
      <c r="C5" t="s">
        <v>115</v>
      </c>
      <c r="D5" t="s">
        <v>116</v>
      </c>
    </row>
    <row r="6" spans="1:6">
      <c r="A6" t="s">
        <v>117</v>
      </c>
      <c r="B6" t="s">
        <v>118</v>
      </c>
      <c r="C6" t="s">
        <v>119</v>
      </c>
      <c r="D6" t="s">
        <v>120</v>
      </c>
    </row>
    <row r="9" spans="1:6">
      <c r="A9" s="2" t="s">
        <v>121</v>
      </c>
      <c r="B9" s="2" t="s">
        <v>122</v>
      </c>
      <c r="C9" s="2"/>
      <c r="D9" s="2"/>
    </row>
    <row r="10" spans="1:6">
      <c r="A10" t="s">
        <v>6</v>
      </c>
      <c r="B10" t="s">
        <v>123</v>
      </c>
    </row>
    <row r="11" spans="1:6">
      <c r="A11" t="s">
        <v>124</v>
      </c>
      <c r="B11" t="s">
        <v>125</v>
      </c>
    </row>
    <row r="12" spans="1:6">
      <c r="A12" t="s">
        <v>126</v>
      </c>
      <c r="B12" t="s">
        <v>127</v>
      </c>
    </row>
    <row r="13" spans="1:6">
      <c r="A13" t="s">
        <v>128</v>
      </c>
      <c r="B13" t="s">
        <v>129</v>
      </c>
    </row>
    <row r="14" spans="1:6">
      <c r="A14" t="s">
        <v>130</v>
      </c>
      <c r="B14" t="s">
        <v>131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Overview</vt:lpstr>
      <vt:lpstr>Cumulative PD</vt:lpstr>
      <vt:lpstr>Annual PD</vt:lpstr>
      <vt:lpstr>Hazard Rates</vt:lpstr>
      <vt:lpstr>Period PD</vt:lpstr>
      <vt:lpstr>Recovery &amp; EL</vt:lpstr>
      <vt:lpstr>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Shota Modebadze</cp:lastModifiedBy>
  <dcterms:modified xsi:type="dcterms:W3CDTF">2026-05-01T18:01:39Z</dcterms:modified>
</cp:coreProperties>
</file>