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Hull/"/>
    </mc:Choice>
  </mc:AlternateContent>
  <xr:revisionPtr revIDLastSave="388" documentId="11_F25DC773A252ABDACC1048D7991B778C5ADE58EC" xr6:coauthVersionLast="47" xr6:coauthVersionMax="47" xr10:uidLastSave="{3FCBF840-DD25-461F-89B7-32B94A2797D3}"/>
  <bookViews>
    <workbookView xWindow="-108" yWindow="-108" windowWidth="23256" windowHeight="12456" firstSheet="2" activeTab="7" xr2:uid="{00000000-000D-0000-FFFF-FFFF00000000}"/>
  </bookViews>
  <sheets>
    <sheet name="Curve" sheetId="1" r:id="rId1"/>
    <sheet name="Bonds" sheetId="2" r:id="rId2"/>
    <sheet name="Cashflows" sheetId="3" r:id="rId3"/>
    <sheet name="Mapping" sheetId="4" r:id="rId4"/>
    <sheet name="Bucket_Sens" sheetId="5" r:id="rId5"/>
    <sheet name="Rate_Changes" sheetId="6" r:id="rId6"/>
    <sheet name="Cov_Rates" sheetId="7" r:id="rId7"/>
    <sheet name="VaR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8" l="1" a="1"/>
  <c r="C13" i="8" s="1"/>
  <c r="D6" i="8" l="1"/>
  <c r="A2" i="7" a="1"/>
  <c r="A2" i="7" s="1"/>
  <c r="C1" i="7"/>
  <c r="D1" i="7"/>
  <c r="E1" i="7"/>
  <c r="F1" i="7"/>
  <c r="G1" i="7"/>
  <c r="H1" i="7"/>
  <c r="I1" i="7"/>
  <c r="J1" i="7"/>
  <c r="B1" i="7"/>
  <c r="K3" i="6"/>
  <c r="C3" i="6" s="1"/>
  <c r="K4" i="6"/>
  <c r="K5" i="6"/>
  <c r="B5" i="6" s="1"/>
  <c r="K6" i="6"/>
  <c r="K7" i="6"/>
  <c r="C7" i="6" s="1"/>
  <c r="K8" i="6"/>
  <c r="K9" i="6"/>
  <c r="K10" i="6"/>
  <c r="K11" i="6"/>
  <c r="B11" i="6" s="1"/>
  <c r="K12" i="6"/>
  <c r="I12" i="6" s="1"/>
  <c r="K13" i="6"/>
  <c r="D13" i="6" s="1"/>
  <c r="K14" i="6"/>
  <c r="K15" i="6"/>
  <c r="B15" i="6" s="1"/>
  <c r="K16" i="6"/>
  <c r="K17" i="6"/>
  <c r="K18" i="6"/>
  <c r="K19" i="6"/>
  <c r="E19" i="6" s="1"/>
  <c r="K20" i="6"/>
  <c r="J20" i="6" s="1"/>
  <c r="K21" i="6"/>
  <c r="B21" i="6" s="1"/>
  <c r="K22" i="6"/>
  <c r="K23" i="6"/>
  <c r="E23" i="6" s="1"/>
  <c r="K24" i="6"/>
  <c r="K25" i="6"/>
  <c r="K26" i="6"/>
  <c r="K27" i="6"/>
  <c r="J27" i="6" s="1"/>
  <c r="K28" i="6"/>
  <c r="E28" i="6" s="1"/>
  <c r="K29" i="6"/>
  <c r="K30" i="6"/>
  <c r="D30" i="6" s="1"/>
  <c r="K31" i="6"/>
  <c r="J31" i="6" s="1"/>
  <c r="K32" i="6"/>
  <c r="K33" i="6"/>
  <c r="K34" i="6"/>
  <c r="K35" i="6"/>
  <c r="D35" i="6" s="1"/>
  <c r="K36" i="6"/>
  <c r="D36" i="6" s="1"/>
  <c r="K37" i="6"/>
  <c r="J37" i="6" s="1"/>
  <c r="K38" i="6"/>
  <c r="E38" i="6" s="1"/>
  <c r="K39" i="6"/>
  <c r="E39" i="6" s="1"/>
  <c r="K40" i="6"/>
  <c r="K41" i="6"/>
  <c r="K42" i="6"/>
  <c r="K43" i="6"/>
  <c r="J43" i="6" s="1"/>
  <c r="K44" i="6"/>
  <c r="D44" i="6" s="1"/>
  <c r="K45" i="6"/>
  <c r="C45" i="6" s="1"/>
  <c r="K46" i="6"/>
  <c r="H46" i="6" s="1"/>
  <c r="K47" i="6"/>
  <c r="F47" i="6" s="1"/>
  <c r="K48" i="6"/>
  <c r="K49" i="6"/>
  <c r="K50" i="6"/>
  <c r="K51" i="6"/>
  <c r="G51" i="6" s="1"/>
  <c r="K52" i="6"/>
  <c r="K53" i="6"/>
  <c r="K54" i="6"/>
  <c r="K55" i="6"/>
  <c r="K56" i="6"/>
  <c r="K57" i="6"/>
  <c r="K58" i="6"/>
  <c r="K59" i="6"/>
  <c r="I59" i="6" s="1"/>
  <c r="K60" i="6"/>
  <c r="D60" i="6" s="1"/>
  <c r="K61" i="6"/>
  <c r="B61" i="6" s="1"/>
  <c r="K62" i="6"/>
  <c r="K63" i="6"/>
  <c r="E63" i="6" s="1"/>
  <c r="K64" i="6"/>
  <c r="K65" i="6"/>
  <c r="H65" i="6" s="1"/>
  <c r="K66" i="6"/>
  <c r="K67" i="6"/>
  <c r="I67" i="6" s="1"/>
  <c r="K68" i="6"/>
  <c r="H68" i="6" s="1"/>
  <c r="K69" i="6"/>
  <c r="B69" i="6" s="1"/>
  <c r="K70" i="6"/>
  <c r="K71" i="6"/>
  <c r="I71" i="6" s="1"/>
  <c r="K72" i="6"/>
  <c r="K73" i="6"/>
  <c r="K74" i="6"/>
  <c r="K75" i="6"/>
  <c r="J75" i="6" s="1"/>
  <c r="K76" i="6"/>
  <c r="C76" i="6" s="1"/>
  <c r="K77" i="6"/>
  <c r="F77" i="6" s="1"/>
  <c r="K78" i="6"/>
  <c r="K79" i="6"/>
  <c r="K80" i="6"/>
  <c r="K81" i="6"/>
  <c r="K82" i="6"/>
  <c r="K83" i="6"/>
  <c r="D83" i="6" s="1"/>
  <c r="K84" i="6"/>
  <c r="K85" i="6"/>
  <c r="J85" i="6" s="1"/>
  <c r="K86" i="6"/>
  <c r="F86" i="6" s="1"/>
  <c r="K87" i="6"/>
  <c r="G87" i="6" s="1"/>
  <c r="K88" i="6"/>
  <c r="H88" i="6" s="1"/>
  <c r="K89" i="6"/>
  <c r="K90" i="6"/>
  <c r="K91" i="6"/>
  <c r="B91" i="6" s="1"/>
  <c r="K92" i="6"/>
  <c r="B92" i="6" s="1"/>
  <c r="K93" i="6"/>
  <c r="F93" i="6" s="1"/>
  <c r="K94" i="6"/>
  <c r="C94" i="6" s="1"/>
  <c r="K95" i="6"/>
  <c r="B95" i="6" s="1"/>
  <c r="K96" i="6"/>
  <c r="K97" i="6"/>
  <c r="F97" i="6" s="1"/>
  <c r="K98" i="6"/>
  <c r="K99" i="6"/>
  <c r="D99" i="6" s="1"/>
  <c r="K100" i="6"/>
  <c r="E100" i="6" s="1"/>
  <c r="K101" i="6"/>
  <c r="H101" i="6" s="1"/>
  <c r="K102" i="6"/>
  <c r="D102" i="6" s="1"/>
  <c r="K103" i="6"/>
  <c r="F103" i="6" s="1"/>
  <c r="K104" i="6"/>
  <c r="K105" i="6"/>
  <c r="K106" i="6"/>
  <c r="K107" i="6"/>
  <c r="D107" i="6" s="1"/>
  <c r="K108" i="6"/>
  <c r="J108" i="6" s="1"/>
  <c r="K109" i="6"/>
  <c r="G109" i="6" s="1"/>
  <c r="K110" i="6"/>
  <c r="H110" i="6" s="1"/>
  <c r="K111" i="6"/>
  <c r="G111" i="6" s="1"/>
  <c r="K112" i="6"/>
  <c r="I112" i="6" s="1"/>
  <c r="K113" i="6"/>
  <c r="K114" i="6"/>
  <c r="K115" i="6"/>
  <c r="B115" i="6" s="1"/>
  <c r="K116" i="6"/>
  <c r="B116" i="6" s="1"/>
  <c r="K117" i="6"/>
  <c r="K118" i="6"/>
  <c r="G118" i="6" s="1"/>
  <c r="K119" i="6"/>
  <c r="B119" i="6" s="1"/>
  <c r="K120" i="6"/>
  <c r="K121" i="6"/>
  <c r="K122" i="6"/>
  <c r="K123" i="6"/>
  <c r="D123" i="6" s="1"/>
  <c r="K124" i="6"/>
  <c r="K125" i="6"/>
  <c r="K126" i="6"/>
  <c r="E126" i="6" s="1"/>
  <c r="K127" i="6"/>
  <c r="D127" i="6" s="1"/>
  <c r="K128" i="6"/>
  <c r="K129" i="6"/>
  <c r="G129" i="6" s="1"/>
  <c r="K130" i="6"/>
  <c r="K131" i="6"/>
  <c r="E131" i="6" s="1"/>
  <c r="K132" i="6"/>
  <c r="E132" i="6" s="1"/>
  <c r="K133" i="6"/>
  <c r="K134" i="6"/>
  <c r="K135" i="6"/>
  <c r="B135" i="6" s="1"/>
  <c r="K136" i="6"/>
  <c r="K137" i="6"/>
  <c r="I137" i="6" s="1"/>
  <c r="K138" i="6"/>
  <c r="K139" i="6"/>
  <c r="D139" i="6" s="1"/>
  <c r="K140" i="6"/>
  <c r="J140" i="6" s="1"/>
  <c r="K141" i="6"/>
  <c r="J141" i="6" s="1"/>
  <c r="K142" i="6"/>
  <c r="K143" i="6"/>
  <c r="B143" i="6" s="1"/>
  <c r="K144" i="6"/>
  <c r="K145" i="6"/>
  <c r="K146" i="6"/>
  <c r="K147" i="6"/>
  <c r="E147" i="6" s="1"/>
  <c r="K148" i="6"/>
  <c r="H148" i="6" s="1"/>
  <c r="K149" i="6"/>
  <c r="F149" i="6" s="1"/>
  <c r="K150" i="6"/>
  <c r="K151" i="6"/>
  <c r="J151" i="6" s="1"/>
  <c r="K152" i="6"/>
  <c r="K153" i="6"/>
  <c r="K154" i="6"/>
  <c r="K155" i="6"/>
  <c r="B155" i="6" s="1"/>
  <c r="K156" i="6"/>
  <c r="K157" i="6"/>
  <c r="F157" i="6" s="1"/>
  <c r="K158" i="6"/>
  <c r="F158" i="6" s="1"/>
  <c r="K159" i="6"/>
  <c r="J159" i="6" s="1"/>
  <c r="K160" i="6"/>
  <c r="K161" i="6"/>
  <c r="H161" i="6" s="1"/>
  <c r="K162" i="6"/>
  <c r="K163" i="6"/>
  <c r="B163" i="6" s="1"/>
  <c r="K164" i="6"/>
  <c r="I164" i="6" s="1"/>
  <c r="K165" i="6"/>
  <c r="J165" i="6" s="1"/>
  <c r="K166" i="6"/>
  <c r="D166" i="6" s="1"/>
  <c r="K167" i="6"/>
  <c r="C167" i="6" s="1"/>
  <c r="K168" i="6"/>
  <c r="K169" i="6"/>
  <c r="K170" i="6"/>
  <c r="K171" i="6"/>
  <c r="G171" i="6" s="1"/>
  <c r="K172" i="6"/>
  <c r="D172" i="6" s="1"/>
  <c r="K173" i="6"/>
  <c r="D173" i="6" s="1"/>
  <c r="K174" i="6"/>
  <c r="D174" i="6" s="1"/>
  <c r="K175" i="6"/>
  <c r="C175" i="6" s="1"/>
  <c r="K176" i="6"/>
  <c r="D176" i="6" s="1"/>
  <c r="K177" i="6"/>
  <c r="K178" i="6"/>
  <c r="K179" i="6"/>
  <c r="C179" i="6" s="1"/>
  <c r="K180" i="6"/>
  <c r="G180" i="6" s="1"/>
  <c r="K181" i="6"/>
  <c r="E181" i="6" s="1"/>
  <c r="K182" i="6"/>
  <c r="K183" i="6"/>
  <c r="F183" i="6" s="1"/>
  <c r="K184" i="6"/>
  <c r="B184" i="6" s="1"/>
  <c r="K185" i="6"/>
  <c r="K186" i="6"/>
  <c r="K187" i="6"/>
  <c r="D187" i="6" s="1"/>
  <c r="K188" i="6"/>
  <c r="D188" i="6" s="1"/>
  <c r="K189" i="6"/>
  <c r="F189" i="6" s="1"/>
  <c r="K190" i="6"/>
  <c r="K191" i="6"/>
  <c r="B191" i="6" s="1"/>
  <c r="K192" i="6"/>
  <c r="H192" i="6" s="1"/>
  <c r="K193" i="6"/>
  <c r="K194" i="6"/>
  <c r="K195" i="6"/>
  <c r="B195" i="6" s="1"/>
  <c r="K196" i="6"/>
  <c r="E196" i="6" s="1"/>
  <c r="K197" i="6"/>
  <c r="J197" i="6" s="1"/>
  <c r="K198" i="6"/>
  <c r="K199" i="6"/>
  <c r="F199" i="6" s="1"/>
  <c r="K200" i="6"/>
  <c r="I200" i="6" s="1"/>
  <c r="K201" i="6"/>
  <c r="B201" i="6" s="1"/>
  <c r="K202" i="6"/>
  <c r="E202" i="6" s="1"/>
  <c r="K203" i="6"/>
  <c r="G203" i="6" s="1"/>
  <c r="K204" i="6"/>
  <c r="C204" i="6" s="1"/>
  <c r="K205" i="6"/>
  <c r="E205" i="6" s="1"/>
  <c r="K206" i="6"/>
  <c r="K207" i="6"/>
  <c r="K208" i="6"/>
  <c r="K209" i="6"/>
  <c r="I209" i="6" s="1"/>
  <c r="K210" i="6"/>
  <c r="K211" i="6"/>
  <c r="D211" i="6" s="1"/>
  <c r="K212" i="6"/>
  <c r="K213" i="6"/>
  <c r="D213" i="6" s="1"/>
  <c r="K214" i="6"/>
  <c r="G214" i="6" s="1"/>
  <c r="K215" i="6"/>
  <c r="C215" i="6" s="1"/>
  <c r="K216" i="6"/>
  <c r="K217" i="6"/>
  <c r="K218" i="6"/>
  <c r="K219" i="6"/>
  <c r="C219" i="6" s="1"/>
  <c r="K220" i="6"/>
  <c r="C220" i="6" s="1"/>
  <c r="K221" i="6"/>
  <c r="C221" i="6" s="1"/>
  <c r="K222" i="6"/>
  <c r="H222" i="6" s="1"/>
  <c r="K223" i="6"/>
  <c r="C223" i="6" s="1"/>
  <c r="K224" i="6"/>
  <c r="K225" i="6"/>
  <c r="K226" i="6"/>
  <c r="K227" i="6"/>
  <c r="C227" i="6" s="1"/>
  <c r="K228" i="6"/>
  <c r="F228" i="6" s="1"/>
  <c r="K229" i="6"/>
  <c r="F229" i="6" s="1"/>
  <c r="K230" i="6"/>
  <c r="B230" i="6" s="1"/>
  <c r="K231" i="6"/>
  <c r="F231" i="6" s="1"/>
  <c r="K232" i="6"/>
  <c r="H232" i="6" s="1"/>
  <c r="K233" i="6"/>
  <c r="K234" i="6"/>
  <c r="K235" i="6"/>
  <c r="D235" i="6" s="1"/>
  <c r="K236" i="6"/>
  <c r="G236" i="6" s="1"/>
  <c r="K237" i="6"/>
  <c r="F237" i="6" s="1"/>
  <c r="K238" i="6"/>
  <c r="K239" i="6"/>
  <c r="I239" i="6" s="1"/>
  <c r="K240" i="6"/>
  <c r="K241" i="6"/>
  <c r="K242" i="6"/>
  <c r="K243" i="6"/>
  <c r="B243" i="6" s="1"/>
  <c r="K244" i="6"/>
  <c r="F244" i="6" s="1"/>
  <c r="K245" i="6"/>
  <c r="K246" i="6"/>
  <c r="D246" i="6" s="1"/>
  <c r="K247" i="6"/>
  <c r="C247" i="6" s="1"/>
  <c r="K248" i="6"/>
  <c r="D248" i="6" s="1"/>
  <c r="K249" i="6"/>
  <c r="K250" i="6"/>
  <c r="K251" i="6"/>
  <c r="E251" i="6" s="1"/>
  <c r="K252" i="6"/>
  <c r="K253" i="6"/>
  <c r="H253" i="6" s="1"/>
  <c r="K254" i="6"/>
  <c r="K255" i="6"/>
  <c r="B255" i="6" s="1"/>
  <c r="K256" i="6"/>
  <c r="B256" i="6" s="1"/>
  <c r="K257" i="6"/>
  <c r="K258" i="6"/>
  <c r="K259" i="6"/>
  <c r="G259" i="6" s="1"/>
  <c r="K260" i="6"/>
  <c r="E260" i="6" s="1"/>
  <c r="K261" i="6"/>
  <c r="E261" i="6" s="1"/>
  <c r="K262" i="6"/>
  <c r="K263" i="6"/>
  <c r="E263" i="6" s="1"/>
  <c r="K264" i="6"/>
  <c r="G264" i="6" s="1"/>
  <c r="K265" i="6"/>
  <c r="K266" i="6"/>
  <c r="K267" i="6"/>
  <c r="J267" i="6" s="1"/>
  <c r="K268" i="6"/>
  <c r="C268" i="6" s="1"/>
  <c r="K269" i="6"/>
  <c r="C269" i="6" s="1"/>
  <c r="K270" i="6"/>
  <c r="K271" i="6"/>
  <c r="C271" i="6" s="1"/>
  <c r="K272" i="6"/>
  <c r="K273" i="6"/>
  <c r="K274" i="6"/>
  <c r="B274" i="6" s="1"/>
  <c r="K275" i="6"/>
  <c r="B275" i="6" s="1"/>
  <c r="K276" i="6"/>
  <c r="J276" i="6" s="1"/>
  <c r="K277" i="6"/>
  <c r="D277" i="6" s="1"/>
  <c r="K278" i="6"/>
  <c r="K279" i="6"/>
  <c r="B279" i="6" s="1"/>
  <c r="K280" i="6"/>
  <c r="K281" i="6"/>
  <c r="K282" i="6"/>
  <c r="K283" i="6"/>
  <c r="E283" i="6" s="1"/>
  <c r="K284" i="6"/>
  <c r="B284" i="6" s="1"/>
  <c r="K285" i="6"/>
  <c r="D285" i="6" s="1"/>
  <c r="K286" i="6"/>
  <c r="C286" i="6" s="1"/>
  <c r="K287" i="6"/>
  <c r="C287" i="6" s="1"/>
  <c r="K288" i="6"/>
  <c r="K289" i="6"/>
  <c r="K290" i="6"/>
  <c r="B290" i="6" s="1"/>
  <c r="K291" i="6"/>
  <c r="C291" i="6" s="1"/>
  <c r="K292" i="6"/>
  <c r="H292" i="6" s="1"/>
  <c r="K293" i="6"/>
  <c r="E293" i="6" s="1"/>
  <c r="K294" i="6"/>
  <c r="H294" i="6" s="1"/>
  <c r="K295" i="6"/>
  <c r="I295" i="6" s="1"/>
  <c r="K296" i="6"/>
  <c r="K297" i="6"/>
  <c r="K298" i="6"/>
  <c r="K299" i="6"/>
  <c r="J299" i="6" s="1"/>
  <c r="K300" i="6"/>
  <c r="C300" i="6" s="1"/>
  <c r="K301" i="6"/>
  <c r="F301" i="6" s="1"/>
  <c r="K302" i="6"/>
  <c r="B302" i="6" s="1"/>
  <c r="K303" i="6"/>
  <c r="K304" i="6"/>
  <c r="K305" i="6"/>
  <c r="G305" i="6" s="1"/>
  <c r="K306" i="6"/>
  <c r="D306" i="6" s="1"/>
  <c r="K307" i="6"/>
  <c r="C307" i="6" s="1"/>
  <c r="K308" i="6"/>
  <c r="K309" i="6"/>
  <c r="I309" i="6" s="1"/>
  <c r="K310" i="6"/>
  <c r="E310" i="6" s="1"/>
  <c r="K311" i="6"/>
  <c r="H311" i="6" s="1"/>
  <c r="K312" i="6"/>
  <c r="K313" i="6"/>
  <c r="C313" i="6" s="1"/>
  <c r="K314" i="6"/>
  <c r="K315" i="6"/>
  <c r="C315" i="6" s="1"/>
  <c r="K316" i="6"/>
  <c r="D316" i="6" s="1"/>
  <c r="K317" i="6"/>
  <c r="I317" i="6" s="1"/>
  <c r="K318" i="6"/>
  <c r="F318" i="6" s="1"/>
  <c r="K319" i="6"/>
  <c r="H319" i="6" s="1"/>
  <c r="K320" i="6"/>
  <c r="B320" i="6" s="1"/>
  <c r="K321" i="6"/>
  <c r="C321" i="6" s="1"/>
  <c r="K322" i="6"/>
  <c r="I322" i="6" s="1"/>
  <c r="K323" i="6"/>
  <c r="J323" i="6" s="1"/>
  <c r="K324" i="6"/>
  <c r="F324" i="6" s="1"/>
  <c r="K325" i="6"/>
  <c r="G325" i="6" s="1"/>
  <c r="K326" i="6"/>
  <c r="K327" i="6"/>
  <c r="H327" i="6" s="1"/>
  <c r="K328" i="6"/>
  <c r="K329" i="6"/>
  <c r="B329" i="6" s="1"/>
  <c r="K330" i="6"/>
  <c r="K331" i="6"/>
  <c r="C331" i="6" s="1"/>
  <c r="K332" i="6"/>
  <c r="I332" i="6" s="1"/>
  <c r="K333" i="6"/>
  <c r="F333" i="6" s="1"/>
  <c r="K334" i="6"/>
  <c r="F334" i="6" s="1"/>
  <c r="K335" i="6"/>
  <c r="G335" i="6" s="1"/>
  <c r="K336" i="6"/>
  <c r="C336" i="6" s="1"/>
  <c r="K337" i="6"/>
  <c r="K338" i="6"/>
  <c r="K339" i="6"/>
  <c r="C339" i="6" s="1"/>
  <c r="K340" i="6"/>
  <c r="F340" i="6" s="1"/>
  <c r="K341" i="6"/>
  <c r="F341" i="6" s="1"/>
  <c r="K342" i="6"/>
  <c r="E342" i="6" s="1"/>
  <c r="K343" i="6"/>
  <c r="E343" i="6" s="1"/>
  <c r="K344" i="6"/>
  <c r="C344" i="6" s="1"/>
  <c r="K345" i="6"/>
  <c r="K346" i="6"/>
  <c r="K347" i="6"/>
  <c r="J347" i="6" s="1"/>
  <c r="K348" i="6"/>
  <c r="I348" i="6" s="1"/>
  <c r="K349" i="6"/>
  <c r="I349" i="6" s="1"/>
  <c r="K350" i="6"/>
  <c r="C350" i="6" s="1"/>
  <c r="K351" i="6"/>
  <c r="C351" i="6" s="1"/>
  <c r="K352" i="6"/>
  <c r="K353" i="6"/>
  <c r="K354" i="6"/>
  <c r="K355" i="6"/>
  <c r="H355" i="6" s="1"/>
  <c r="K356" i="6"/>
  <c r="D356" i="6" s="1"/>
  <c r="K357" i="6"/>
  <c r="D357" i="6" s="1"/>
  <c r="K358" i="6"/>
  <c r="J358" i="6" s="1"/>
  <c r="K359" i="6"/>
  <c r="B359" i="6" s="1"/>
  <c r="K360" i="6"/>
  <c r="K361" i="6"/>
  <c r="H361" i="6" s="1"/>
  <c r="K362" i="6"/>
  <c r="K363" i="6"/>
  <c r="C363" i="6" s="1"/>
  <c r="K364" i="6"/>
  <c r="F364" i="6" s="1"/>
  <c r="K365" i="6"/>
  <c r="C365" i="6" s="1"/>
  <c r="K366" i="6"/>
  <c r="C366" i="6" s="1"/>
  <c r="K367" i="6"/>
  <c r="B367" i="6" s="1"/>
  <c r="K368" i="6"/>
  <c r="K369" i="6"/>
  <c r="I369" i="6" s="1"/>
  <c r="K370" i="6"/>
  <c r="K371" i="6"/>
  <c r="H371" i="6" s="1"/>
  <c r="K372" i="6"/>
  <c r="H372" i="6" s="1"/>
  <c r="K373" i="6"/>
  <c r="J373" i="6" s="1"/>
  <c r="K374" i="6"/>
  <c r="K375" i="6"/>
  <c r="H375" i="6" s="1"/>
  <c r="K376" i="6"/>
  <c r="G376" i="6" s="1"/>
  <c r="K377" i="6"/>
  <c r="J377" i="6" s="1"/>
  <c r="K378" i="6"/>
  <c r="I378" i="6" s="1"/>
  <c r="K379" i="6"/>
  <c r="F379" i="6" s="1"/>
  <c r="K380" i="6"/>
  <c r="C380" i="6" s="1"/>
  <c r="K381" i="6"/>
  <c r="G381" i="6" s="1"/>
  <c r="K382" i="6"/>
  <c r="I382" i="6" s="1"/>
  <c r="K383" i="6"/>
  <c r="F383" i="6" s="1"/>
  <c r="K384" i="6"/>
  <c r="H384" i="6" s="1"/>
  <c r="K385" i="6"/>
  <c r="F385" i="6" s="1"/>
  <c r="K386" i="6"/>
  <c r="K387" i="6"/>
  <c r="G387" i="6" s="1"/>
  <c r="K388" i="6"/>
  <c r="K389" i="6"/>
  <c r="I389" i="6" s="1"/>
  <c r="K390" i="6"/>
  <c r="K391" i="6"/>
  <c r="E391" i="6" s="1"/>
  <c r="K392" i="6"/>
  <c r="H392" i="6" s="1"/>
  <c r="K393" i="6"/>
  <c r="K394" i="6"/>
  <c r="E394" i="6" s="1"/>
  <c r="K395" i="6"/>
  <c r="F395" i="6" s="1"/>
  <c r="K396" i="6"/>
  <c r="H396" i="6" s="1"/>
  <c r="K397" i="6"/>
  <c r="B397" i="6" s="1"/>
  <c r="K398" i="6"/>
  <c r="E398" i="6" s="1"/>
  <c r="K399" i="6"/>
  <c r="K400" i="6"/>
  <c r="G400" i="6" s="1"/>
  <c r="K401" i="6"/>
  <c r="K402" i="6"/>
  <c r="K403" i="6"/>
  <c r="D403" i="6" s="1"/>
  <c r="K404" i="6"/>
  <c r="I404" i="6" s="1"/>
  <c r="K405" i="6"/>
  <c r="J405" i="6" s="1"/>
  <c r="K406" i="6"/>
  <c r="D406" i="6" s="1"/>
  <c r="K407" i="6"/>
  <c r="C407" i="6" s="1"/>
  <c r="K408" i="6"/>
  <c r="K409" i="6"/>
  <c r="K410" i="6"/>
  <c r="H410" i="6" s="1"/>
  <c r="K411" i="6"/>
  <c r="B411" i="6" s="1"/>
  <c r="K412" i="6"/>
  <c r="I412" i="6" s="1"/>
  <c r="K413" i="6"/>
  <c r="H413" i="6" s="1"/>
  <c r="K414" i="6"/>
  <c r="E414" i="6" s="1"/>
  <c r="K415" i="6"/>
  <c r="I415" i="6" s="1"/>
  <c r="K416" i="6"/>
  <c r="K417" i="6"/>
  <c r="K418" i="6"/>
  <c r="F418" i="6" s="1"/>
  <c r="K419" i="6"/>
  <c r="C419" i="6" s="1"/>
  <c r="K420" i="6"/>
  <c r="E420" i="6" s="1"/>
  <c r="K421" i="6"/>
  <c r="H421" i="6" s="1"/>
  <c r="K422" i="6"/>
  <c r="B422" i="6" s="1"/>
  <c r="K423" i="6"/>
  <c r="K424" i="6"/>
  <c r="K425" i="6"/>
  <c r="B425" i="6" s="1"/>
  <c r="K426" i="6"/>
  <c r="B426" i="6" s="1"/>
  <c r="K427" i="6"/>
  <c r="J427" i="6" s="1"/>
  <c r="K428" i="6"/>
  <c r="C428" i="6" s="1"/>
  <c r="K429" i="6"/>
  <c r="D429" i="6" s="1"/>
  <c r="K430" i="6"/>
  <c r="E430" i="6" s="1"/>
  <c r="K431" i="6"/>
  <c r="K432" i="6"/>
  <c r="H432" i="6" s="1"/>
  <c r="K433" i="6"/>
  <c r="I433" i="6" s="1"/>
  <c r="K434" i="6"/>
  <c r="K435" i="6"/>
  <c r="B435" i="6" s="1"/>
  <c r="K436" i="6"/>
  <c r="K437" i="6"/>
  <c r="J437" i="6" s="1"/>
  <c r="K438" i="6"/>
  <c r="K439" i="6"/>
  <c r="E439" i="6" s="1"/>
  <c r="K440" i="6"/>
  <c r="K441" i="6"/>
  <c r="K442" i="6"/>
  <c r="H442" i="6" s="1"/>
  <c r="K443" i="6"/>
  <c r="H443" i="6" s="1"/>
  <c r="K444" i="6"/>
  <c r="I444" i="6" s="1"/>
  <c r="K445" i="6"/>
  <c r="D445" i="6" s="1"/>
  <c r="K446" i="6"/>
  <c r="D446" i="6" s="1"/>
  <c r="K447" i="6"/>
  <c r="B447" i="6" s="1"/>
  <c r="K448" i="6"/>
  <c r="K449" i="6"/>
  <c r="K450" i="6"/>
  <c r="B450" i="6" s="1"/>
  <c r="K451" i="6"/>
  <c r="K452" i="6"/>
  <c r="G452" i="6" s="1"/>
  <c r="K453" i="6"/>
  <c r="G453" i="6" s="1"/>
  <c r="K454" i="6"/>
  <c r="H454" i="6" s="1"/>
  <c r="K455" i="6"/>
  <c r="K456" i="6"/>
  <c r="F456" i="6" s="1"/>
  <c r="K457" i="6"/>
  <c r="F457" i="6" s="1"/>
  <c r="K458" i="6"/>
  <c r="C458" i="6" s="1"/>
  <c r="K459" i="6"/>
  <c r="F459" i="6" s="1"/>
  <c r="K460" i="6"/>
  <c r="G460" i="6" s="1"/>
  <c r="K461" i="6"/>
  <c r="E461" i="6" s="1"/>
  <c r="K462" i="6"/>
  <c r="C462" i="6" s="1"/>
  <c r="K463" i="6"/>
  <c r="E463" i="6" s="1"/>
  <c r="K464" i="6"/>
  <c r="K465" i="6"/>
  <c r="K466" i="6"/>
  <c r="K467" i="6"/>
  <c r="H467" i="6" s="1"/>
  <c r="K468" i="6"/>
  <c r="F468" i="6" s="1"/>
  <c r="K469" i="6"/>
  <c r="C469" i="6" s="1"/>
  <c r="K470" i="6"/>
  <c r="K471" i="6"/>
  <c r="C471" i="6" s="1"/>
  <c r="K472" i="6"/>
  <c r="K473" i="6"/>
  <c r="K474" i="6"/>
  <c r="D474" i="6" s="1"/>
  <c r="K475" i="6"/>
  <c r="C475" i="6" s="1"/>
  <c r="K476" i="6"/>
  <c r="F476" i="6" s="1"/>
  <c r="K477" i="6"/>
  <c r="I477" i="6" s="1"/>
  <c r="K478" i="6"/>
  <c r="F478" i="6" s="1"/>
  <c r="K479" i="6"/>
  <c r="H479" i="6" s="1"/>
  <c r="K480" i="6"/>
  <c r="K481" i="6"/>
  <c r="F481" i="6" s="1"/>
  <c r="K482" i="6"/>
  <c r="C482" i="6" s="1"/>
  <c r="K483" i="6"/>
  <c r="F483" i="6" s="1"/>
  <c r="K484" i="6"/>
  <c r="D484" i="6" s="1"/>
  <c r="K485" i="6"/>
  <c r="G485" i="6" s="1"/>
  <c r="K486" i="6"/>
  <c r="D486" i="6" s="1"/>
  <c r="K487" i="6"/>
  <c r="F487" i="6" s="1"/>
  <c r="K488" i="6"/>
  <c r="G488" i="6" s="1"/>
  <c r="K489" i="6"/>
  <c r="K490" i="6"/>
  <c r="C490" i="6" s="1"/>
  <c r="K491" i="6"/>
  <c r="G491" i="6" s="1"/>
  <c r="K492" i="6"/>
  <c r="K493" i="6"/>
  <c r="G493" i="6" s="1"/>
  <c r="K494" i="6"/>
  <c r="D494" i="6" s="1"/>
  <c r="K495" i="6"/>
  <c r="K496" i="6"/>
  <c r="K497" i="6"/>
  <c r="K498" i="6"/>
  <c r="K499" i="6"/>
  <c r="E499" i="6" s="1"/>
  <c r="K500" i="6"/>
  <c r="B500" i="6" s="1"/>
  <c r="K501" i="6"/>
  <c r="D501" i="6" s="1"/>
  <c r="K2" i="6"/>
  <c r="A2" i="6" a="1"/>
  <c r="A2" i="6" s="1"/>
  <c r="B1" i="6" a="1"/>
  <c r="B1" i="6" s="1"/>
  <c r="C3" i="5"/>
  <c r="C4" i="5"/>
  <c r="C5" i="5"/>
  <c r="C6" i="5"/>
  <c r="C7" i="5"/>
  <c r="C8" i="5"/>
  <c r="C9" i="5"/>
  <c r="C10" i="5"/>
  <c r="C2" i="5"/>
  <c r="B3" i="5"/>
  <c r="B4" i="5"/>
  <c r="B5" i="5"/>
  <c r="B6" i="5"/>
  <c r="B7" i="5"/>
  <c r="B8" i="5"/>
  <c r="B9" i="5"/>
  <c r="B10" i="5"/>
  <c r="B2" i="5"/>
  <c r="A3" i="5"/>
  <c r="A4" i="5"/>
  <c r="A5" i="5"/>
  <c r="A6" i="5"/>
  <c r="A7" i="5"/>
  <c r="A8" i="5"/>
  <c r="A9" i="5"/>
  <c r="A10" i="5"/>
  <c r="A2" i="5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P2" i="4"/>
  <c r="M3" i="4"/>
  <c r="N3" i="4"/>
  <c r="M4" i="4"/>
  <c r="N4" i="4"/>
  <c r="M5" i="4"/>
  <c r="N5" i="4"/>
  <c r="M6" i="4"/>
  <c r="N6" i="4"/>
  <c r="M7" i="4"/>
  <c r="N7" i="4"/>
  <c r="M8" i="4"/>
  <c r="N8" i="4"/>
  <c r="M9" i="4"/>
  <c r="N9" i="4"/>
  <c r="M10" i="4"/>
  <c r="N10" i="4"/>
  <c r="M11" i="4"/>
  <c r="N11" i="4"/>
  <c r="M12" i="4"/>
  <c r="N12" i="4"/>
  <c r="M13" i="4"/>
  <c r="N13" i="4"/>
  <c r="M14" i="4"/>
  <c r="N14" i="4"/>
  <c r="M15" i="4"/>
  <c r="N15" i="4"/>
  <c r="M16" i="4"/>
  <c r="N16" i="4"/>
  <c r="M17" i="4"/>
  <c r="N17" i="4"/>
  <c r="M18" i="4"/>
  <c r="N18" i="4"/>
  <c r="M19" i="4"/>
  <c r="N19" i="4"/>
  <c r="M20" i="4"/>
  <c r="N20" i="4"/>
  <c r="M21" i="4"/>
  <c r="N21" i="4"/>
  <c r="M22" i="4"/>
  <c r="N22" i="4"/>
  <c r="M23" i="4"/>
  <c r="N23" i="4"/>
  <c r="M24" i="4"/>
  <c r="N24" i="4"/>
  <c r="M25" i="4"/>
  <c r="N25" i="4"/>
  <c r="M26" i="4"/>
  <c r="N26" i="4"/>
  <c r="M27" i="4"/>
  <c r="N27" i="4"/>
  <c r="M28" i="4"/>
  <c r="N28" i="4"/>
  <c r="M29" i="4"/>
  <c r="N29" i="4"/>
  <c r="M30" i="4"/>
  <c r="N30" i="4"/>
  <c r="M31" i="4"/>
  <c r="N31" i="4"/>
  <c r="M32" i="4"/>
  <c r="N32" i="4"/>
  <c r="M33" i="4"/>
  <c r="N33" i="4"/>
  <c r="M34" i="4"/>
  <c r="N34" i="4"/>
  <c r="M35" i="4"/>
  <c r="N35" i="4"/>
  <c r="M36" i="4"/>
  <c r="N36" i="4"/>
  <c r="M37" i="4"/>
  <c r="N37" i="4"/>
  <c r="M38" i="4"/>
  <c r="N38" i="4"/>
  <c r="M39" i="4"/>
  <c r="N39" i="4"/>
  <c r="M40" i="4"/>
  <c r="N40" i="4"/>
  <c r="M41" i="4"/>
  <c r="N41" i="4"/>
  <c r="M42" i="4"/>
  <c r="N42" i="4"/>
  <c r="M43" i="4"/>
  <c r="N43" i="4"/>
  <c r="M44" i="4"/>
  <c r="N44" i="4"/>
  <c r="M45" i="4"/>
  <c r="N45" i="4"/>
  <c r="M46" i="4"/>
  <c r="N46" i="4"/>
  <c r="M47" i="4"/>
  <c r="N47" i="4"/>
  <c r="M48" i="4"/>
  <c r="N48" i="4"/>
  <c r="M49" i="4"/>
  <c r="N49" i="4"/>
  <c r="M50" i="4"/>
  <c r="N50" i="4"/>
  <c r="M51" i="4"/>
  <c r="N51" i="4"/>
  <c r="M52" i="4"/>
  <c r="N52" i="4"/>
  <c r="M53" i="4"/>
  <c r="N53" i="4"/>
  <c r="M54" i="4"/>
  <c r="N54" i="4"/>
  <c r="M55" i="4"/>
  <c r="N55" i="4"/>
  <c r="M56" i="4"/>
  <c r="N56" i="4"/>
  <c r="M57" i="4"/>
  <c r="N57" i="4"/>
  <c r="M58" i="4"/>
  <c r="N58" i="4"/>
  <c r="M59" i="4"/>
  <c r="N59" i="4"/>
  <c r="M60" i="4"/>
  <c r="N60" i="4"/>
  <c r="M61" i="4"/>
  <c r="N61" i="4"/>
  <c r="M62" i="4"/>
  <c r="N62" i="4"/>
  <c r="M63" i="4"/>
  <c r="N63" i="4"/>
  <c r="M64" i="4"/>
  <c r="N64" i="4"/>
  <c r="M65" i="4"/>
  <c r="N65" i="4"/>
  <c r="M66" i="4"/>
  <c r="N66" i="4"/>
  <c r="M67" i="4"/>
  <c r="N67" i="4"/>
  <c r="M68" i="4"/>
  <c r="N68" i="4"/>
  <c r="M69" i="4"/>
  <c r="N69" i="4"/>
  <c r="M70" i="4"/>
  <c r="N70" i="4"/>
  <c r="M71" i="4"/>
  <c r="N71" i="4"/>
  <c r="M72" i="4"/>
  <c r="N72" i="4"/>
  <c r="M73" i="4"/>
  <c r="N73" i="4"/>
  <c r="M74" i="4"/>
  <c r="N74" i="4"/>
  <c r="M75" i="4"/>
  <c r="N75" i="4"/>
  <c r="M76" i="4"/>
  <c r="N76" i="4"/>
  <c r="M77" i="4"/>
  <c r="N77" i="4"/>
  <c r="M78" i="4"/>
  <c r="N78" i="4"/>
  <c r="M79" i="4"/>
  <c r="N79" i="4"/>
  <c r="M80" i="4"/>
  <c r="N80" i="4"/>
  <c r="M81" i="4"/>
  <c r="N81" i="4"/>
  <c r="M82" i="4"/>
  <c r="N82" i="4"/>
  <c r="M83" i="4"/>
  <c r="N83" i="4"/>
  <c r="M84" i="4"/>
  <c r="N84" i="4"/>
  <c r="M85" i="4"/>
  <c r="N85" i="4"/>
  <c r="M86" i="4"/>
  <c r="N86" i="4"/>
  <c r="M87" i="4"/>
  <c r="N87" i="4"/>
  <c r="M88" i="4"/>
  <c r="N88" i="4"/>
  <c r="M89" i="4"/>
  <c r="N89" i="4"/>
  <c r="O2" i="4"/>
  <c r="N2" i="4"/>
  <c r="M2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2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2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2" i="4"/>
  <c r="I2" i="4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2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2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2" i="4"/>
  <c r="D3" i="4"/>
  <c r="E3" i="4" a="1"/>
  <c r="E3" i="4" s="1"/>
  <c r="D4" i="4"/>
  <c r="E4" i="4" a="1"/>
  <c r="E4" i="4" s="1"/>
  <c r="D5" i="4"/>
  <c r="E5" i="4" a="1"/>
  <c r="E5" i="4" s="1"/>
  <c r="D6" i="4"/>
  <c r="E6" i="4" a="1"/>
  <c r="E6" i="4" s="1"/>
  <c r="D7" i="4"/>
  <c r="E7" i="4" a="1"/>
  <c r="E7" i="4"/>
  <c r="D8" i="4"/>
  <c r="E8" i="4" a="1"/>
  <c r="E8" i="4"/>
  <c r="D9" i="4"/>
  <c r="E9" i="4" a="1"/>
  <c r="E9" i="4"/>
  <c r="D10" i="4"/>
  <c r="E10" i="4" a="1"/>
  <c r="E10" i="4"/>
  <c r="D11" i="4"/>
  <c r="E11" i="4" a="1"/>
  <c r="E11" i="4"/>
  <c r="D12" i="4"/>
  <c r="E12" i="4" a="1"/>
  <c r="E12" i="4" s="1"/>
  <c r="D13" i="4"/>
  <c r="E13" i="4" a="1"/>
  <c r="E13" i="4" s="1"/>
  <c r="D14" i="4"/>
  <c r="E14" i="4" a="1"/>
  <c r="E14" i="4" s="1"/>
  <c r="D15" i="4"/>
  <c r="E15" i="4" a="1"/>
  <c r="E15" i="4"/>
  <c r="D16" i="4"/>
  <c r="E16" i="4" a="1"/>
  <c r="E16" i="4"/>
  <c r="D17" i="4"/>
  <c r="E17" i="4" a="1"/>
  <c r="E17" i="4"/>
  <c r="D18" i="4"/>
  <c r="E18" i="4" a="1"/>
  <c r="E18" i="4"/>
  <c r="D19" i="4"/>
  <c r="E19" i="4" a="1"/>
  <c r="E19" i="4"/>
  <c r="D20" i="4"/>
  <c r="E20" i="4" a="1"/>
  <c r="E20" i="4" s="1"/>
  <c r="D21" i="4"/>
  <c r="E21" i="4" a="1"/>
  <c r="E21" i="4" s="1"/>
  <c r="D22" i="4"/>
  <c r="E22" i="4" a="1"/>
  <c r="E22" i="4" s="1"/>
  <c r="D23" i="4"/>
  <c r="E23" i="4" a="1"/>
  <c r="E23" i="4"/>
  <c r="D24" i="4"/>
  <c r="E24" i="4" a="1"/>
  <c r="E24" i="4"/>
  <c r="D25" i="4"/>
  <c r="E25" i="4" a="1"/>
  <c r="E25" i="4"/>
  <c r="D26" i="4"/>
  <c r="E26" i="4" a="1"/>
  <c r="E26" i="4"/>
  <c r="D27" i="4"/>
  <c r="E27" i="4" a="1"/>
  <c r="E27" i="4"/>
  <c r="D28" i="4"/>
  <c r="E28" i="4" a="1"/>
  <c r="E28" i="4" s="1"/>
  <c r="D29" i="4"/>
  <c r="E29" i="4" a="1"/>
  <c r="E29" i="4" s="1"/>
  <c r="D30" i="4"/>
  <c r="E30" i="4" a="1"/>
  <c r="E30" i="4"/>
  <c r="D31" i="4"/>
  <c r="E31" i="4" a="1"/>
  <c r="E31" i="4"/>
  <c r="D32" i="4"/>
  <c r="E32" i="4" a="1"/>
  <c r="E32" i="4"/>
  <c r="D33" i="4"/>
  <c r="E33" i="4" a="1"/>
  <c r="E33" i="4"/>
  <c r="D34" i="4"/>
  <c r="E34" i="4" a="1"/>
  <c r="E34" i="4"/>
  <c r="D35" i="4"/>
  <c r="E35" i="4" a="1"/>
  <c r="E35" i="4"/>
  <c r="D36" i="4"/>
  <c r="E36" i="4" a="1"/>
  <c r="E36" i="4" s="1"/>
  <c r="D37" i="4"/>
  <c r="E37" i="4" a="1"/>
  <c r="E37" i="4" s="1"/>
  <c r="D38" i="4"/>
  <c r="E38" i="4" a="1"/>
  <c r="E38" i="4"/>
  <c r="D39" i="4"/>
  <c r="E39" i="4" a="1"/>
  <c r="E39" i="4"/>
  <c r="D40" i="4"/>
  <c r="E40" i="4" a="1"/>
  <c r="E40" i="4"/>
  <c r="D41" i="4"/>
  <c r="E41" i="4" a="1"/>
  <c r="E41" i="4"/>
  <c r="D42" i="4"/>
  <c r="E42" i="4" a="1"/>
  <c r="E42" i="4"/>
  <c r="D43" i="4"/>
  <c r="E43" i="4" a="1"/>
  <c r="E43" i="4"/>
  <c r="D44" i="4"/>
  <c r="E44" i="4" a="1"/>
  <c r="E44" i="4" s="1"/>
  <c r="D45" i="4"/>
  <c r="E45" i="4" a="1"/>
  <c r="E45" i="4" s="1"/>
  <c r="D46" i="4"/>
  <c r="E46" i="4" a="1"/>
  <c r="E46" i="4" s="1"/>
  <c r="D47" i="4"/>
  <c r="E47" i="4" a="1"/>
  <c r="E47" i="4"/>
  <c r="D48" i="4"/>
  <c r="E48" i="4" a="1"/>
  <c r="E48" i="4"/>
  <c r="D49" i="4"/>
  <c r="E49" i="4" a="1"/>
  <c r="E49" i="4"/>
  <c r="D50" i="4"/>
  <c r="E50" i="4" a="1"/>
  <c r="E50" i="4"/>
  <c r="D51" i="4"/>
  <c r="E51" i="4" a="1"/>
  <c r="E51" i="4"/>
  <c r="D52" i="4"/>
  <c r="E52" i="4" a="1"/>
  <c r="E52" i="4" s="1"/>
  <c r="D53" i="4"/>
  <c r="E53" i="4" a="1"/>
  <c r="E53" i="4" s="1"/>
  <c r="D54" i="4"/>
  <c r="E54" i="4" a="1"/>
  <c r="E54" i="4"/>
  <c r="D55" i="4"/>
  <c r="E55" i="4" a="1"/>
  <c r="E55" i="4"/>
  <c r="D56" i="4"/>
  <c r="E56" i="4" a="1"/>
  <c r="E56" i="4"/>
  <c r="D57" i="4"/>
  <c r="E57" i="4" a="1"/>
  <c r="E57" i="4"/>
  <c r="D58" i="4"/>
  <c r="E58" i="4" a="1"/>
  <c r="E58" i="4"/>
  <c r="D59" i="4"/>
  <c r="E59" i="4" a="1"/>
  <c r="E59" i="4"/>
  <c r="D60" i="4"/>
  <c r="E60" i="4" a="1"/>
  <c r="E60" i="4" s="1"/>
  <c r="D61" i="4"/>
  <c r="E61" i="4" a="1"/>
  <c r="E61" i="4" s="1"/>
  <c r="D62" i="4"/>
  <c r="E62" i="4" a="1"/>
  <c r="E62" i="4"/>
  <c r="D63" i="4"/>
  <c r="E63" i="4" a="1"/>
  <c r="E63" i="4"/>
  <c r="D64" i="4"/>
  <c r="E64" i="4" a="1"/>
  <c r="E64" i="4"/>
  <c r="D65" i="4"/>
  <c r="E65" i="4" a="1"/>
  <c r="E65" i="4"/>
  <c r="D66" i="4"/>
  <c r="E66" i="4" a="1"/>
  <c r="E66" i="4"/>
  <c r="D67" i="4"/>
  <c r="E67" i="4" a="1"/>
  <c r="E67" i="4"/>
  <c r="D68" i="4"/>
  <c r="E68" i="4" a="1"/>
  <c r="E68" i="4" s="1"/>
  <c r="D69" i="4"/>
  <c r="E69" i="4" a="1"/>
  <c r="E69" i="4" s="1"/>
  <c r="D70" i="4"/>
  <c r="E70" i="4" a="1"/>
  <c r="E70" i="4"/>
  <c r="D71" i="4"/>
  <c r="E71" i="4" a="1"/>
  <c r="E71" i="4"/>
  <c r="D72" i="4"/>
  <c r="E72" i="4" a="1"/>
  <c r="E72" i="4"/>
  <c r="D73" i="4"/>
  <c r="E73" i="4" a="1"/>
  <c r="E73" i="4"/>
  <c r="D74" i="4"/>
  <c r="E74" i="4" a="1"/>
  <c r="E74" i="4"/>
  <c r="D75" i="4"/>
  <c r="E75" i="4" a="1"/>
  <c r="E75" i="4"/>
  <c r="D76" i="4"/>
  <c r="E76" i="4" a="1"/>
  <c r="E76" i="4" s="1"/>
  <c r="D77" i="4"/>
  <c r="E77" i="4" a="1"/>
  <c r="E77" i="4" s="1"/>
  <c r="D78" i="4"/>
  <c r="E78" i="4" a="1"/>
  <c r="E78" i="4"/>
  <c r="D79" i="4"/>
  <c r="E79" i="4" a="1"/>
  <c r="E79" i="4"/>
  <c r="D80" i="4"/>
  <c r="E80" i="4" a="1"/>
  <c r="E80" i="4"/>
  <c r="D81" i="4"/>
  <c r="E81" i="4" a="1"/>
  <c r="E81" i="4"/>
  <c r="D82" i="4"/>
  <c r="E82" i="4" a="1"/>
  <c r="E82" i="4"/>
  <c r="D83" i="4"/>
  <c r="E83" i="4" a="1"/>
  <c r="E83" i="4"/>
  <c r="D84" i="4"/>
  <c r="E84" i="4" a="1"/>
  <c r="E84" i="4" s="1"/>
  <c r="D85" i="4"/>
  <c r="E85" i="4" a="1"/>
  <c r="E85" i="4" s="1"/>
  <c r="D86" i="4"/>
  <c r="E86" i="4" a="1"/>
  <c r="E86" i="4"/>
  <c r="D87" i="4"/>
  <c r="E87" i="4" a="1"/>
  <c r="E87" i="4"/>
  <c r="D88" i="4"/>
  <c r="E88" i="4" a="1"/>
  <c r="E88" i="4"/>
  <c r="D89" i="4"/>
  <c r="E89" i="4" a="1"/>
  <c r="E89" i="4"/>
  <c r="D2" i="4"/>
  <c r="E2" i="4" a="1"/>
  <c r="E2" i="4" s="1"/>
  <c r="A75" i="4"/>
  <c r="B75" i="4"/>
  <c r="C75" i="4"/>
  <c r="A76" i="4"/>
  <c r="B76" i="4"/>
  <c r="C76" i="4"/>
  <c r="A77" i="4"/>
  <c r="B77" i="4"/>
  <c r="C77" i="4"/>
  <c r="A78" i="4"/>
  <c r="B78" i="4"/>
  <c r="C78" i="4"/>
  <c r="A79" i="4"/>
  <c r="B79" i="4"/>
  <c r="C79" i="4"/>
  <c r="A80" i="4"/>
  <c r="B80" i="4"/>
  <c r="C80" i="4"/>
  <c r="A81" i="4"/>
  <c r="B81" i="4"/>
  <c r="C81" i="4"/>
  <c r="A82" i="4"/>
  <c r="B82" i="4"/>
  <c r="C82" i="4"/>
  <c r="A83" i="4"/>
  <c r="B83" i="4"/>
  <c r="C83" i="4"/>
  <c r="A84" i="4"/>
  <c r="B84" i="4"/>
  <c r="C84" i="4"/>
  <c r="A85" i="4"/>
  <c r="B85" i="4"/>
  <c r="C85" i="4"/>
  <c r="A86" i="4"/>
  <c r="B86" i="4"/>
  <c r="C86" i="4"/>
  <c r="A87" i="4"/>
  <c r="B87" i="4"/>
  <c r="C87" i="4"/>
  <c r="A88" i="4"/>
  <c r="B88" i="4"/>
  <c r="C88" i="4"/>
  <c r="A89" i="4"/>
  <c r="B89" i="4"/>
  <c r="C89" i="4"/>
  <c r="A61" i="4"/>
  <c r="B61" i="4"/>
  <c r="C61" i="4"/>
  <c r="A62" i="4"/>
  <c r="B62" i="4"/>
  <c r="C62" i="4"/>
  <c r="A63" i="4"/>
  <c r="B63" i="4"/>
  <c r="C63" i="4"/>
  <c r="A64" i="4"/>
  <c r="B64" i="4"/>
  <c r="C64" i="4"/>
  <c r="A65" i="4"/>
  <c r="B65" i="4"/>
  <c r="C65" i="4"/>
  <c r="A66" i="4"/>
  <c r="B66" i="4"/>
  <c r="C66" i="4"/>
  <c r="A67" i="4"/>
  <c r="B67" i="4"/>
  <c r="C67" i="4"/>
  <c r="A68" i="4"/>
  <c r="B68" i="4"/>
  <c r="C68" i="4"/>
  <c r="A69" i="4"/>
  <c r="B69" i="4"/>
  <c r="C69" i="4"/>
  <c r="A70" i="4"/>
  <c r="B70" i="4"/>
  <c r="C70" i="4"/>
  <c r="A71" i="4"/>
  <c r="B71" i="4"/>
  <c r="C71" i="4"/>
  <c r="A72" i="4"/>
  <c r="B72" i="4"/>
  <c r="C72" i="4"/>
  <c r="A73" i="4"/>
  <c r="B73" i="4"/>
  <c r="C73" i="4"/>
  <c r="A74" i="4"/>
  <c r="B74" i="4"/>
  <c r="C74" i="4"/>
  <c r="A20" i="4"/>
  <c r="B20" i="4"/>
  <c r="C20" i="4"/>
  <c r="A21" i="4"/>
  <c r="B21" i="4"/>
  <c r="C21" i="4"/>
  <c r="A22" i="4"/>
  <c r="B22" i="4"/>
  <c r="C22" i="4"/>
  <c r="A23" i="4"/>
  <c r="B23" i="4"/>
  <c r="C23" i="4"/>
  <c r="A24" i="4"/>
  <c r="B24" i="4"/>
  <c r="C24" i="4"/>
  <c r="A25" i="4"/>
  <c r="B25" i="4"/>
  <c r="C25" i="4"/>
  <c r="A26" i="4"/>
  <c r="B26" i="4"/>
  <c r="C26" i="4"/>
  <c r="A27" i="4"/>
  <c r="B27" i="4"/>
  <c r="C27" i="4"/>
  <c r="A28" i="4"/>
  <c r="B28" i="4"/>
  <c r="C28" i="4"/>
  <c r="A29" i="4"/>
  <c r="B29" i="4"/>
  <c r="C29" i="4"/>
  <c r="A30" i="4"/>
  <c r="B30" i="4"/>
  <c r="C30" i="4"/>
  <c r="A31" i="4"/>
  <c r="B31" i="4"/>
  <c r="C31" i="4"/>
  <c r="A32" i="4"/>
  <c r="B32" i="4"/>
  <c r="C32" i="4"/>
  <c r="A33" i="4"/>
  <c r="B33" i="4"/>
  <c r="C33" i="4"/>
  <c r="A34" i="4"/>
  <c r="B34" i="4"/>
  <c r="C34" i="4"/>
  <c r="A35" i="4"/>
  <c r="B35" i="4"/>
  <c r="C35" i="4"/>
  <c r="A36" i="4"/>
  <c r="B36" i="4"/>
  <c r="C36" i="4"/>
  <c r="A37" i="4"/>
  <c r="B37" i="4"/>
  <c r="C37" i="4"/>
  <c r="A38" i="4"/>
  <c r="B38" i="4"/>
  <c r="C38" i="4"/>
  <c r="A39" i="4"/>
  <c r="B39" i="4"/>
  <c r="C39" i="4"/>
  <c r="A40" i="4"/>
  <c r="B40" i="4"/>
  <c r="C40" i="4"/>
  <c r="A41" i="4"/>
  <c r="B41" i="4"/>
  <c r="C41" i="4"/>
  <c r="A42" i="4"/>
  <c r="B42" i="4"/>
  <c r="C42" i="4"/>
  <c r="A43" i="4"/>
  <c r="B43" i="4"/>
  <c r="C43" i="4"/>
  <c r="A44" i="4"/>
  <c r="B44" i="4"/>
  <c r="C44" i="4"/>
  <c r="A45" i="4"/>
  <c r="B45" i="4"/>
  <c r="C45" i="4"/>
  <c r="A46" i="4"/>
  <c r="B46" i="4"/>
  <c r="C46" i="4"/>
  <c r="A47" i="4"/>
  <c r="B47" i="4"/>
  <c r="C47" i="4"/>
  <c r="A48" i="4"/>
  <c r="B48" i="4"/>
  <c r="C48" i="4"/>
  <c r="A49" i="4"/>
  <c r="B49" i="4"/>
  <c r="C49" i="4"/>
  <c r="A50" i="4"/>
  <c r="B50" i="4"/>
  <c r="C50" i="4"/>
  <c r="A51" i="4"/>
  <c r="B51" i="4"/>
  <c r="C51" i="4"/>
  <c r="A52" i="4"/>
  <c r="B52" i="4"/>
  <c r="C52" i="4"/>
  <c r="A53" i="4"/>
  <c r="B53" i="4"/>
  <c r="C53" i="4"/>
  <c r="A54" i="4"/>
  <c r="B54" i="4"/>
  <c r="C54" i="4"/>
  <c r="A55" i="4"/>
  <c r="B55" i="4"/>
  <c r="C55" i="4"/>
  <c r="A56" i="4"/>
  <c r="B56" i="4"/>
  <c r="C56" i="4"/>
  <c r="A57" i="4"/>
  <c r="B57" i="4"/>
  <c r="C57" i="4"/>
  <c r="A58" i="4"/>
  <c r="B58" i="4"/>
  <c r="C58" i="4"/>
  <c r="A59" i="4"/>
  <c r="B59" i="4"/>
  <c r="C59" i="4"/>
  <c r="A60" i="4"/>
  <c r="B60" i="4"/>
  <c r="C60" i="4"/>
  <c r="A3" i="4"/>
  <c r="B3" i="4"/>
  <c r="C3" i="4"/>
  <c r="A4" i="4"/>
  <c r="B4" i="4"/>
  <c r="C4" i="4"/>
  <c r="A5" i="4"/>
  <c r="B5" i="4"/>
  <c r="C5" i="4"/>
  <c r="A6" i="4"/>
  <c r="B6" i="4"/>
  <c r="C6" i="4"/>
  <c r="A7" i="4"/>
  <c r="B7" i="4"/>
  <c r="C7" i="4"/>
  <c r="A8" i="4"/>
  <c r="B8" i="4"/>
  <c r="C8" i="4"/>
  <c r="A9" i="4"/>
  <c r="B9" i="4"/>
  <c r="C9" i="4"/>
  <c r="A10" i="4"/>
  <c r="B10" i="4"/>
  <c r="C10" i="4"/>
  <c r="A11" i="4"/>
  <c r="B11" i="4"/>
  <c r="C11" i="4"/>
  <c r="A12" i="4"/>
  <c r="B12" i="4"/>
  <c r="C12" i="4"/>
  <c r="A13" i="4"/>
  <c r="B13" i="4"/>
  <c r="C13" i="4"/>
  <c r="A14" i="4"/>
  <c r="B14" i="4"/>
  <c r="C14" i="4"/>
  <c r="A15" i="4"/>
  <c r="B15" i="4"/>
  <c r="C15" i="4"/>
  <c r="A16" i="4"/>
  <c r="B16" i="4"/>
  <c r="C16" i="4"/>
  <c r="A17" i="4"/>
  <c r="B17" i="4"/>
  <c r="C17" i="4"/>
  <c r="A18" i="4"/>
  <c r="B18" i="4"/>
  <c r="C18" i="4"/>
  <c r="A19" i="4"/>
  <c r="B19" i="4"/>
  <c r="C19" i="4"/>
  <c r="B2" i="4"/>
  <c r="C2" i="4"/>
  <c r="A2" i="4"/>
  <c r="C51" i="6" l="1"/>
  <c r="F163" i="6"/>
  <c r="I43" i="6"/>
  <c r="C163" i="6"/>
  <c r="B3" i="6"/>
  <c r="J155" i="6"/>
  <c r="J3" i="6"/>
  <c r="D275" i="6"/>
  <c r="J91" i="6"/>
  <c r="B51" i="6"/>
  <c r="F83" i="6"/>
  <c r="G131" i="6"/>
  <c r="H299" i="6"/>
  <c r="G219" i="6"/>
  <c r="I91" i="6"/>
  <c r="I35" i="6"/>
  <c r="B211" i="6"/>
  <c r="H91" i="6"/>
  <c r="E27" i="6"/>
  <c r="F91" i="6"/>
  <c r="I11" i="6"/>
  <c r="J195" i="6"/>
  <c r="F131" i="6"/>
  <c r="J67" i="6"/>
  <c r="I19" i="6"/>
  <c r="E316" i="6"/>
  <c r="H187" i="6"/>
  <c r="H315" i="6"/>
  <c r="G187" i="6"/>
  <c r="C115" i="6"/>
  <c r="B235" i="6"/>
  <c r="J163" i="6"/>
  <c r="C123" i="6"/>
  <c r="F475" i="6"/>
  <c r="H163" i="6"/>
  <c r="J115" i="6"/>
  <c r="J419" i="6"/>
  <c r="D411" i="6"/>
  <c r="I259" i="6"/>
  <c r="E140" i="6"/>
  <c r="J363" i="6"/>
  <c r="C259" i="6"/>
  <c r="G107" i="6"/>
  <c r="J59" i="6"/>
  <c r="H363" i="6"/>
  <c r="J403" i="6"/>
  <c r="G363" i="6"/>
  <c r="E259" i="6"/>
  <c r="I491" i="6"/>
  <c r="E363" i="6"/>
  <c r="G60" i="6"/>
  <c r="E395" i="6"/>
  <c r="G315" i="6"/>
  <c r="D395" i="6"/>
  <c r="G220" i="6"/>
  <c r="H61" i="6"/>
  <c r="I475" i="6"/>
  <c r="G475" i="6"/>
  <c r="I363" i="6"/>
  <c r="J443" i="6"/>
  <c r="C395" i="6"/>
  <c r="J331" i="6"/>
  <c r="I283" i="6"/>
  <c r="J203" i="6"/>
  <c r="H171" i="6"/>
  <c r="H147" i="6"/>
  <c r="I123" i="6"/>
  <c r="F107" i="6"/>
  <c r="H59" i="6"/>
  <c r="G35" i="6"/>
  <c r="G11" i="6"/>
  <c r="C292" i="6"/>
  <c r="F443" i="6"/>
  <c r="F387" i="6"/>
  <c r="G331" i="6"/>
  <c r="C283" i="6"/>
  <c r="H243" i="6"/>
  <c r="H203" i="6"/>
  <c r="F171" i="6"/>
  <c r="G123" i="6"/>
  <c r="E75" i="6"/>
  <c r="J51" i="6"/>
  <c r="B35" i="6"/>
  <c r="C11" i="6"/>
  <c r="B427" i="6"/>
  <c r="C379" i="6"/>
  <c r="B283" i="6"/>
  <c r="H235" i="6"/>
  <c r="E171" i="6"/>
  <c r="F140" i="6"/>
  <c r="E123" i="6"/>
  <c r="C75" i="6"/>
  <c r="F51" i="6"/>
  <c r="I499" i="6"/>
  <c r="E443" i="6"/>
  <c r="J491" i="6"/>
  <c r="D443" i="6"/>
  <c r="E459" i="6"/>
  <c r="F419" i="6"/>
  <c r="H380" i="6"/>
  <c r="J339" i="6"/>
  <c r="I300" i="6"/>
  <c r="C275" i="6"/>
  <c r="J235" i="6"/>
  <c r="B172" i="6"/>
  <c r="J452" i="6"/>
  <c r="B419" i="6"/>
  <c r="F380" i="6"/>
  <c r="E339" i="6"/>
  <c r="B475" i="6"/>
  <c r="E435" i="6"/>
  <c r="H403" i="6"/>
  <c r="G379" i="6"/>
  <c r="E355" i="6"/>
  <c r="B316" i="6"/>
  <c r="E291" i="6"/>
  <c r="H459" i="6"/>
  <c r="I347" i="6"/>
  <c r="I315" i="6"/>
  <c r="B291" i="6"/>
  <c r="B260" i="6"/>
  <c r="J499" i="6"/>
  <c r="H499" i="6"/>
  <c r="D499" i="6"/>
  <c r="G340" i="6"/>
  <c r="F220" i="6"/>
  <c r="H132" i="6"/>
  <c r="J76" i="6"/>
  <c r="G483" i="6"/>
  <c r="D459" i="6"/>
  <c r="B395" i="6"/>
  <c r="I371" i="6"/>
  <c r="C348" i="6"/>
  <c r="E315" i="6"/>
  <c r="B268" i="6"/>
  <c r="D243" i="6"/>
  <c r="I219" i="6"/>
  <c r="C195" i="6"/>
  <c r="I155" i="6"/>
  <c r="G132" i="6"/>
  <c r="D92" i="6"/>
  <c r="E268" i="6"/>
  <c r="C459" i="6"/>
  <c r="H428" i="6"/>
  <c r="H404" i="6"/>
  <c r="C364" i="6"/>
  <c r="C324" i="6"/>
  <c r="E307" i="6"/>
  <c r="G188" i="6"/>
  <c r="G148" i="6"/>
  <c r="D492" i="6"/>
  <c r="F492" i="6"/>
  <c r="C436" i="6"/>
  <c r="H436" i="6"/>
  <c r="C284" i="6"/>
  <c r="I284" i="6"/>
  <c r="J284" i="6"/>
  <c r="J212" i="6"/>
  <c r="B212" i="6"/>
  <c r="F212" i="6"/>
  <c r="B196" i="6"/>
  <c r="J196" i="6"/>
  <c r="E156" i="6"/>
  <c r="F156" i="6"/>
  <c r="G156" i="6"/>
  <c r="F124" i="6"/>
  <c r="I124" i="6"/>
  <c r="D108" i="6"/>
  <c r="I108" i="6"/>
  <c r="I84" i="6"/>
  <c r="E84" i="6"/>
  <c r="J52" i="6"/>
  <c r="H52" i="6"/>
  <c r="I52" i="6"/>
  <c r="I4" i="6"/>
  <c r="C4" i="6"/>
  <c r="I452" i="6"/>
  <c r="B292" i="6"/>
  <c r="G212" i="6"/>
  <c r="C180" i="6"/>
  <c r="D100" i="6"/>
  <c r="H483" i="6"/>
  <c r="C483" i="6"/>
  <c r="E483" i="6"/>
  <c r="I451" i="6"/>
  <c r="F451" i="6"/>
  <c r="G451" i="6"/>
  <c r="H435" i="6"/>
  <c r="I435" i="6"/>
  <c r="C427" i="6"/>
  <c r="D427" i="6"/>
  <c r="E427" i="6"/>
  <c r="C411" i="6"/>
  <c r="G411" i="6"/>
  <c r="I411" i="6"/>
  <c r="E403" i="6"/>
  <c r="B403" i="6"/>
  <c r="C403" i="6"/>
  <c r="E387" i="6"/>
  <c r="J387" i="6"/>
  <c r="C323" i="6"/>
  <c r="E323" i="6"/>
  <c r="G323" i="6"/>
  <c r="F275" i="6"/>
  <c r="J275" i="6"/>
  <c r="H267" i="6"/>
  <c r="E267" i="6"/>
  <c r="G267" i="6"/>
  <c r="C251" i="6"/>
  <c r="G251" i="6"/>
  <c r="E227" i="6"/>
  <c r="G227" i="6"/>
  <c r="B203" i="6"/>
  <c r="D203" i="6"/>
  <c r="B187" i="6"/>
  <c r="I187" i="6"/>
  <c r="J187" i="6"/>
  <c r="J171" i="6"/>
  <c r="B171" i="6"/>
  <c r="B139" i="6"/>
  <c r="G139" i="6"/>
  <c r="H139" i="6"/>
  <c r="B107" i="6"/>
  <c r="J107" i="6"/>
  <c r="B99" i="6"/>
  <c r="G99" i="6"/>
  <c r="I99" i="6"/>
  <c r="I83" i="6"/>
  <c r="J83" i="6"/>
  <c r="C67" i="6"/>
  <c r="F67" i="6"/>
  <c r="H67" i="6"/>
  <c r="E43" i="6"/>
  <c r="B43" i="6"/>
  <c r="F43" i="6"/>
  <c r="D491" i="6"/>
  <c r="E451" i="6"/>
  <c r="J428" i="6"/>
  <c r="C412" i="6"/>
  <c r="F396" i="6"/>
  <c r="D387" i="6"/>
  <c r="I339" i="6"/>
  <c r="I323" i="6"/>
  <c r="I307" i="6"/>
  <c r="J291" i="6"/>
  <c r="C267" i="6"/>
  <c r="J243" i="6"/>
  <c r="H211" i="6"/>
  <c r="G195" i="6"/>
  <c r="B180" i="6"/>
  <c r="H164" i="6"/>
  <c r="H155" i="6"/>
  <c r="C140" i="6"/>
  <c r="E124" i="6"/>
  <c r="I115" i="6"/>
  <c r="C100" i="6"/>
  <c r="H83" i="6"/>
  <c r="C68" i="6"/>
  <c r="F59" i="6"/>
  <c r="F36" i="6"/>
  <c r="B20" i="6"/>
  <c r="E4" i="6"/>
  <c r="E388" i="6"/>
  <c r="J388" i="6"/>
  <c r="H308" i="6"/>
  <c r="C308" i="6"/>
  <c r="E308" i="6"/>
  <c r="E276" i="6"/>
  <c r="D276" i="6"/>
  <c r="D252" i="6"/>
  <c r="H252" i="6"/>
  <c r="B236" i="6"/>
  <c r="H236" i="6"/>
  <c r="I236" i="6"/>
  <c r="G228" i="6"/>
  <c r="D228" i="6"/>
  <c r="J116" i="6"/>
  <c r="F116" i="6"/>
  <c r="I116" i="6"/>
  <c r="C12" i="6"/>
  <c r="J12" i="6"/>
  <c r="D244" i="6"/>
  <c r="D140" i="6"/>
  <c r="H20" i="6"/>
  <c r="D467" i="6"/>
  <c r="C467" i="6"/>
  <c r="F467" i="6"/>
  <c r="D379" i="6"/>
  <c r="H379" i="6"/>
  <c r="I379" i="6"/>
  <c r="C371" i="6"/>
  <c r="D371" i="6"/>
  <c r="F371" i="6"/>
  <c r="C355" i="6"/>
  <c r="I355" i="6"/>
  <c r="J355" i="6"/>
  <c r="C347" i="6"/>
  <c r="E347" i="6"/>
  <c r="H347" i="6"/>
  <c r="D331" i="6"/>
  <c r="H331" i="6"/>
  <c r="I331" i="6"/>
  <c r="I299" i="6"/>
  <c r="E299" i="6"/>
  <c r="G299" i="6"/>
  <c r="E179" i="6"/>
  <c r="G179" i="6"/>
  <c r="H179" i="6"/>
  <c r="C147" i="6"/>
  <c r="F147" i="6"/>
  <c r="G147" i="6"/>
  <c r="D131" i="6"/>
  <c r="C131" i="6"/>
  <c r="F75" i="6"/>
  <c r="G75" i="6"/>
  <c r="I75" i="6"/>
  <c r="I27" i="6"/>
  <c r="G27" i="6"/>
  <c r="H27" i="6"/>
  <c r="F19" i="6"/>
  <c r="B19" i="6"/>
  <c r="E3" i="6"/>
  <c r="H3" i="6"/>
  <c r="J483" i="6"/>
  <c r="G467" i="6"/>
  <c r="D451" i="6"/>
  <c r="I428" i="6"/>
  <c r="J411" i="6"/>
  <c r="I395" i="6"/>
  <c r="C387" i="6"/>
  <c r="G371" i="6"/>
  <c r="G355" i="6"/>
  <c r="H339" i="6"/>
  <c r="H323" i="6"/>
  <c r="H307" i="6"/>
  <c r="H291" i="6"/>
  <c r="I276" i="6"/>
  <c r="C260" i="6"/>
  <c r="I243" i="6"/>
  <c r="E228" i="6"/>
  <c r="F211" i="6"/>
  <c r="E195" i="6"/>
  <c r="I179" i="6"/>
  <c r="G164" i="6"/>
  <c r="C155" i="6"/>
  <c r="J139" i="6"/>
  <c r="J123" i="6"/>
  <c r="H115" i="6"/>
  <c r="J99" i="6"/>
  <c r="G83" i="6"/>
  <c r="B68" i="6"/>
  <c r="B59" i="6"/>
  <c r="J35" i="6"/>
  <c r="J19" i="6"/>
  <c r="D4" i="6"/>
  <c r="I500" i="6"/>
  <c r="F491" i="6"/>
  <c r="H475" i="6"/>
  <c r="D460" i="6"/>
  <c r="G499" i="6"/>
  <c r="E491" i="6"/>
  <c r="D483" i="6"/>
  <c r="E475" i="6"/>
  <c r="B467" i="6"/>
  <c r="B459" i="6"/>
  <c r="C451" i="6"/>
  <c r="J435" i="6"/>
  <c r="I419" i="6"/>
  <c r="H411" i="6"/>
  <c r="I403" i="6"/>
  <c r="J395" i="6"/>
  <c r="B387" i="6"/>
  <c r="E379" i="6"/>
  <c r="E371" i="6"/>
  <c r="F363" i="6"/>
  <c r="F355" i="6"/>
  <c r="F347" i="6"/>
  <c r="G339" i="6"/>
  <c r="F331" i="6"/>
  <c r="F323" i="6"/>
  <c r="F315" i="6"/>
  <c r="F307" i="6"/>
  <c r="F299" i="6"/>
  <c r="F291" i="6"/>
  <c r="J283" i="6"/>
  <c r="F251" i="6"/>
  <c r="F243" i="6"/>
  <c r="I235" i="6"/>
  <c r="H227" i="6"/>
  <c r="H219" i="6"/>
  <c r="G211" i="6"/>
  <c r="E203" i="6"/>
  <c r="D195" i="6"/>
  <c r="F187" i="6"/>
  <c r="D171" i="6"/>
  <c r="E163" i="6"/>
  <c r="E155" i="6"/>
  <c r="F139" i="6"/>
  <c r="G115" i="6"/>
  <c r="E107" i="6"/>
  <c r="E99" i="6"/>
  <c r="G91" i="6"/>
  <c r="E83" i="6"/>
  <c r="D75" i="6"/>
  <c r="G67" i="6"/>
  <c r="G59" i="6"/>
  <c r="H51" i="6"/>
  <c r="H43" i="6"/>
  <c r="H35" i="6"/>
  <c r="F27" i="6"/>
  <c r="G19" i="6"/>
  <c r="H11" i="6"/>
  <c r="I3" i="6"/>
  <c r="C499" i="6"/>
  <c r="C491" i="6"/>
  <c r="B483" i="6"/>
  <c r="J467" i="6"/>
  <c r="J459" i="6"/>
  <c r="I443" i="6"/>
  <c r="G435" i="6"/>
  <c r="I427" i="6"/>
  <c r="E419" i="6"/>
  <c r="F411" i="6"/>
  <c r="G403" i="6"/>
  <c r="H395" i="6"/>
  <c r="I387" i="6"/>
  <c r="B379" i="6"/>
  <c r="B371" i="6"/>
  <c r="D363" i="6"/>
  <c r="D355" i="6"/>
  <c r="D347" i="6"/>
  <c r="D339" i="6"/>
  <c r="B331" i="6"/>
  <c r="D323" i="6"/>
  <c r="D315" i="6"/>
  <c r="D307" i="6"/>
  <c r="C299" i="6"/>
  <c r="D291" i="6"/>
  <c r="G283" i="6"/>
  <c r="H275" i="6"/>
  <c r="I267" i="6"/>
  <c r="H259" i="6"/>
  <c r="D251" i="6"/>
  <c r="C243" i="6"/>
  <c r="G235" i="6"/>
  <c r="F227" i="6"/>
  <c r="F219" i="6"/>
  <c r="E211" i="6"/>
  <c r="C99" i="6"/>
  <c r="B83" i="6"/>
  <c r="B75" i="6"/>
  <c r="D67" i="6"/>
  <c r="E59" i="6"/>
  <c r="E51" i="6"/>
  <c r="D43" i="6"/>
  <c r="E35" i="6"/>
  <c r="D27" i="6"/>
  <c r="D19" i="6"/>
  <c r="F11" i="6"/>
  <c r="F3" i="6"/>
  <c r="B499" i="6"/>
  <c r="B491" i="6"/>
  <c r="J475" i="6"/>
  <c r="I467" i="6"/>
  <c r="I459" i="6"/>
  <c r="H451" i="6"/>
  <c r="G443" i="6"/>
  <c r="F435" i="6"/>
  <c r="F427" i="6"/>
  <c r="D419" i="6"/>
  <c r="E411" i="6"/>
  <c r="F403" i="6"/>
  <c r="G395" i="6"/>
  <c r="H387" i="6"/>
  <c r="J379" i="6"/>
  <c r="J371" i="6"/>
  <c r="B363" i="6"/>
  <c r="B355" i="6"/>
  <c r="B347" i="6"/>
  <c r="B339" i="6"/>
  <c r="B315" i="6"/>
  <c r="B299" i="6"/>
  <c r="B67" i="6"/>
  <c r="D59" i="6"/>
  <c r="D51" i="6"/>
  <c r="C43" i="6"/>
  <c r="C35" i="6"/>
  <c r="B27" i="6"/>
  <c r="C19" i="6"/>
  <c r="E11" i="6"/>
  <c r="D3" i="6"/>
  <c r="H357" i="6"/>
  <c r="F499" i="6"/>
  <c r="H491" i="6"/>
  <c r="I483" i="6"/>
  <c r="E476" i="6"/>
  <c r="D475" i="6"/>
  <c r="E467" i="6"/>
  <c r="G459" i="6"/>
  <c r="J451" i="6"/>
  <c r="B451" i="6"/>
  <c r="C443" i="6"/>
  <c r="D435" i="6"/>
  <c r="H427" i="6"/>
  <c r="H419" i="6"/>
  <c r="D404" i="6"/>
  <c r="C356" i="6"/>
  <c r="D476" i="6"/>
  <c r="C444" i="6"/>
  <c r="B443" i="6"/>
  <c r="C435" i="6"/>
  <c r="G427" i="6"/>
  <c r="G419" i="6"/>
  <c r="J396" i="6"/>
  <c r="E348" i="6"/>
  <c r="B492" i="6"/>
  <c r="G492" i="6"/>
  <c r="B476" i="6"/>
  <c r="F452" i="6"/>
  <c r="D412" i="6"/>
  <c r="D388" i="6"/>
  <c r="D348" i="6"/>
  <c r="C492" i="6"/>
  <c r="I468" i="6"/>
  <c r="D444" i="6"/>
  <c r="B412" i="6"/>
  <c r="G380" i="6"/>
  <c r="C340" i="6"/>
  <c r="C316" i="6"/>
  <c r="H500" i="6"/>
  <c r="J484" i="6"/>
  <c r="H468" i="6"/>
  <c r="G428" i="6"/>
  <c r="I396" i="6"/>
  <c r="I372" i="6"/>
  <c r="C332" i="6"/>
  <c r="G500" i="6"/>
  <c r="B484" i="6"/>
  <c r="E468" i="6"/>
  <c r="E444" i="6"/>
  <c r="H420" i="6"/>
  <c r="G396" i="6"/>
  <c r="D364" i="6"/>
  <c r="F493" i="6"/>
  <c r="B437" i="6"/>
  <c r="I357" i="6"/>
  <c r="D309" i="6"/>
  <c r="F500" i="6"/>
  <c r="C476" i="6"/>
  <c r="E460" i="6"/>
  <c r="E452" i="6"/>
  <c r="I436" i="6"/>
  <c r="I420" i="6"/>
  <c r="G404" i="6"/>
  <c r="E396" i="6"/>
  <c r="J372" i="6"/>
  <c r="E356" i="6"/>
  <c r="B340" i="6"/>
  <c r="D332" i="6"/>
  <c r="D308" i="6"/>
  <c r="F276" i="6"/>
  <c r="J268" i="6"/>
  <c r="C228" i="6"/>
  <c r="E220" i="6"/>
  <c r="C212" i="6"/>
  <c r="B204" i="6"/>
  <c r="F196" i="6"/>
  <c r="B100" i="6"/>
  <c r="E92" i="6"/>
  <c r="H84" i="6"/>
  <c r="B52" i="6"/>
  <c r="J44" i="6"/>
  <c r="G36" i="6"/>
  <c r="B4" i="6"/>
  <c r="I484" i="6"/>
  <c r="C460" i="6"/>
  <c r="G444" i="6"/>
  <c r="E436" i="6"/>
  <c r="D420" i="6"/>
  <c r="C404" i="6"/>
  <c r="I388" i="6"/>
  <c r="B372" i="6"/>
  <c r="B356" i="6"/>
  <c r="B332" i="6"/>
  <c r="E324" i="6"/>
  <c r="B308" i="6"/>
  <c r="E300" i="6"/>
  <c r="D268" i="6"/>
  <c r="I244" i="6"/>
  <c r="C188" i="6"/>
  <c r="H180" i="6"/>
  <c r="I76" i="6"/>
  <c r="E36" i="6"/>
  <c r="H492" i="6"/>
  <c r="H484" i="6"/>
  <c r="J468" i="6"/>
  <c r="B460" i="6"/>
  <c r="F444" i="6"/>
  <c r="D436" i="6"/>
  <c r="E412" i="6"/>
  <c r="B404" i="6"/>
  <c r="H388" i="6"/>
  <c r="I364" i="6"/>
  <c r="F348" i="6"/>
  <c r="D324" i="6"/>
  <c r="D300" i="6"/>
  <c r="J292" i="6"/>
  <c r="D260" i="6"/>
  <c r="I252" i="6"/>
  <c r="E244" i="6"/>
  <c r="C172" i="6"/>
  <c r="H76" i="6"/>
  <c r="D68" i="6"/>
  <c r="G28" i="6"/>
  <c r="I20" i="6"/>
  <c r="B485" i="6"/>
  <c r="F253" i="6"/>
  <c r="H325" i="6"/>
  <c r="B174" i="6"/>
  <c r="J173" i="6"/>
  <c r="J413" i="6"/>
  <c r="E477" i="6"/>
  <c r="D293" i="6"/>
  <c r="J205" i="6"/>
  <c r="C293" i="6"/>
  <c r="C205" i="6"/>
  <c r="B197" i="6"/>
  <c r="J493" i="6"/>
  <c r="E485" i="6"/>
  <c r="H381" i="6"/>
  <c r="C501" i="6"/>
  <c r="D341" i="6"/>
  <c r="I381" i="6"/>
  <c r="J325" i="6"/>
  <c r="D310" i="6"/>
  <c r="B277" i="6"/>
  <c r="G253" i="6"/>
  <c r="E109" i="6"/>
  <c r="H37" i="6"/>
  <c r="J445" i="6"/>
  <c r="I413" i="6"/>
  <c r="B389" i="6"/>
  <c r="B366" i="6"/>
  <c r="G61" i="6"/>
  <c r="E446" i="6"/>
  <c r="H461" i="6"/>
  <c r="B453" i="6"/>
  <c r="E445" i="6"/>
  <c r="J421" i="6"/>
  <c r="D413" i="6"/>
  <c r="I365" i="6"/>
  <c r="J334" i="6"/>
  <c r="B318" i="6"/>
  <c r="J301" i="6"/>
  <c r="D461" i="6"/>
  <c r="E421" i="6"/>
  <c r="F373" i="6"/>
  <c r="G333" i="6"/>
  <c r="J317" i="6"/>
  <c r="J285" i="6"/>
  <c r="E189" i="6"/>
  <c r="B77" i="6"/>
  <c r="C494" i="6"/>
  <c r="B469" i="6"/>
  <c r="C461" i="6"/>
  <c r="D421" i="6"/>
  <c r="C373" i="6"/>
  <c r="E285" i="6"/>
  <c r="H261" i="6"/>
  <c r="E221" i="6"/>
  <c r="E45" i="6"/>
  <c r="E13" i="6"/>
  <c r="B494" i="6"/>
  <c r="F477" i="6"/>
  <c r="C429" i="6"/>
  <c r="B373" i="6"/>
  <c r="F109" i="6"/>
  <c r="E350" i="6"/>
  <c r="E493" i="6"/>
  <c r="D477" i="6"/>
  <c r="B461" i="6"/>
  <c r="B317" i="6"/>
  <c r="I501" i="6"/>
  <c r="E500" i="6"/>
  <c r="B493" i="6"/>
  <c r="G484" i="6"/>
  <c r="J460" i="6"/>
  <c r="E453" i="6"/>
  <c r="D452" i="6"/>
  <c r="G420" i="6"/>
  <c r="D405" i="6"/>
  <c r="C388" i="6"/>
  <c r="H364" i="6"/>
  <c r="J356" i="6"/>
  <c r="C349" i="6"/>
  <c r="J340" i="6"/>
  <c r="J332" i="6"/>
  <c r="I324" i="6"/>
  <c r="J316" i="6"/>
  <c r="B309" i="6"/>
  <c r="H300" i="6"/>
  <c r="F284" i="6"/>
  <c r="C276" i="6"/>
  <c r="I269" i="6"/>
  <c r="F261" i="6"/>
  <c r="E252" i="6"/>
  <c r="H244" i="6"/>
  <c r="D236" i="6"/>
  <c r="D220" i="6"/>
  <c r="J213" i="6"/>
  <c r="J204" i="6"/>
  <c r="F188" i="6"/>
  <c r="E173" i="6"/>
  <c r="J148" i="6"/>
  <c r="F132" i="6"/>
  <c r="H124" i="6"/>
  <c r="H108" i="6"/>
  <c r="J100" i="6"/>
  <c r="C92" i="6"/>
  <c r="G86" i="6"/>
  <c r="G76" i="6"/>
  <c r="F60" i="6"/>
  <c r="I44" i="6"/>
  <c r="F28" i="6"/>
  <c r="H12" i="6"/>
  <c r="J501" i="6"/>
  <c r="H405" i="6"/>
  <c r="B205" i="6"/>
  <c r="F173" i="6"/>
  <c r="J476" i="6"/>
  <c r="J469" i="6"/>
  <c r="D468" i="6"/>
  <c r="C445" i="6"/>
  <c r="E437" i="6"/>
  <c r="D428" i="6"/>
  <c r="B413" i="6"/>
  <c r="D398" i="6"/>
  <c r="D396" i="6"/>
  <c r="E380" i="6"/>
  <c r="G372" i="6"/>
  <c r="I292" i="6"/>
  <c r="H501" i="6"/>
  <c r="D500" i="6"/>
  <c r="J492" i="6"/>
  <c r="J485" i="6"/>
  <c r="F484" i="6"/>
  <c r="I476" i="6"/>
  <c r="G469" i="6"/>
  <c r="C468" i="6"/>
  <c r="I460" i="6"/>
  <c r="D453" i="6"/>
  <c r="C452" i="6"/>
  <c r="B445" i="6"/>
  <c r="D437" i="6"/>
  <c r="G430" i="6"/>
  <c r="B428" i="6"/>
  <c r="F420" i="6"/>
  <c r="J412" i="6"/>
  <c r="B405" i="6"/>
  <c r="J397" i="6"/>
  <c r="J389" i="6"/>
  <c r="B388" i="6"/>
  <c r="D380" i="6"/>
  <c r="D372" i="6"/>
  <c r="G364" i="6"/>
  <c r="I356" i="6"/>
  <c r="H348" i="6"/>
  <c r="I340" i="6"/>
  <c r="H332" i="6"/>
  <c r="H324" i="6"/>
  <c r="I316" i="6"/>
  <c r="G308" i="6"/>
  <c r="G300" i="6"/>
  <c r="G292" i="6"/>
  <c r="E284" i="6"/>
  <c r="B276" i="6"/>
  <c r="H269" i="6"/>
  <c r="J260" i="6"/>
  <c r="G244" i="6"/>
  <c r="C236" i="6"/>
  <c r="J228" i="6"/>
  <c r="D204" i="6"/>
  <c r="E188" i="6"/>
  <c r="J172" i="6"/>
  <c r="I148" i="6"/>
  <c r="I141" i="6"/>
  <c r="G124" i="6"/>
  <c r="I100" i="6"/>
  <c r="I68" i="6"/>
  <c r="E60" i="6"/>
  <c r="H44" i="6"/>
  <c r="D12" i="6"/>
  <c r="C5" i="6"/>
  <c r="C413" i="6"/>
  <c r="J349" i="6"/>
  <c r="C341" i="6"/>
  <c r="C309" i="6"/>
  <c r="G261" i="6"/>
  <c r="G501" i="6"/>
  <c r="I492" i="6"/>
  <c r="F485" i="6"/>
  <c r="C484" i="6"/>
  <c r="H476" i="6"/>
  <c r="F469" i="6"/>
  <c r="B468" i="6"/>
  <c r="F460" i="6"/>
  <c r="C453" i="6"/>
  <c r="B452" i="6"/>
  <c r="H444" i="6"/>
  <c r="C437" i="6"/>
  <c r="H422" i="6"/>
  <c r="F412" i="6"/>
  <c r="J404" i="6"/>
  <c r="I397" i="6"/>
  <c r="H389" i="6"/>
  <c r="J381" i="6"/>
  <c r="C372" i="6"/>
  <c r="E364" i="6"/>
  <c r="H356" i="6"/>
  <c r="G348" i="6"/>
  <c r="H340" i="6"/>
  <c r="E332" i="6"/>
  <c r="G324" i="6"/>
  <c r="H316" i="6"/>
  <c r="F308" i="6"/>
  <c r="F300" i="6"/>
  <c r="D292" i="6"/>
  <c r="D284" i="6"/>
  <c r="F197" i="6"/>
  <c r="F141" i="6"/>
  <c r="J222" i="6"/>
  <c r="F429" i="6"/>
  <c r="B429" i="6"/>
  <c r="H365" i="6"/>
  <c r="J365" i="6"/>
  <c r="B357" i="6"/>
  <c r="E357" i="6"/>
  <c r="B325" i="6"/>
  <c r="I325" i="6"/>
  <c r="C301" i="6"/>
  <c r="D301" i="6"/>
  <c r="D253" i="6"/>
  <c r="E253" i="6"/>
  <c r="H245" i="6"/>
  <c r="D245" i="6"/>
  <c r="E237" i="6"/>
  <c r="G237" i="6"/>
  <c r="C213" i="6"/>
  <c r="E213" i="6"/>
  <c r="F213" i="6"/>
  <c r="D181" i="6"/>
  <c r="F181" i="6"/>
  <c r="G181" i="6"/>
  <c r="H181" i="6"/>
  <c r="G165" i="6"/>
  <c r="B165" i="6"/>
  <c r="I165" i="6"/>
  <c r="B149" i="6"/>
  <c r="G149" i="6"/>
  <c r="H149" i="6"/>
  <c r="G133" i="6"/>
  <c r="H133" i="6"/>
  <c r="I133" i="6"/>
  <c r="D125" i="6"/>
  <c r="H125" i="6"/>
  <c r="E117" i="6"/>
  <c r="G117" i="6"/>
  <c r="B85" i="6"/>
  <c r="C85" i="6"/>
  <c r="H53" i="6"/>
  <c r="F53" i="6"/>
  <c r="G53" i="6"/>
  <c r="B29" i="6"/>
  <c r="H29" i="6"/>
  <c r="I29" i="6"/>
  <c r="D21" i="6"/>
  <c r="C21" i="6"/>
  <c r="G478" i="6"/>
  <c r="D430" i="6"/>
  <c r="C430" i="6"/>
  <c r="B436" i="6"/>
  <c r="J436" i="6"/>
  <c r="B420" i="6"/>
  <c r="J420" i="6"/>
  <c r="B380" i="6"/>
  <c r="J380" i="6"/>
  <c r="F268" i="6"/>
  <c r="G268" i="6"/>
  <c r="H260" i="6"/>
  <c r="I260" i="6"/>
  <c r="B252" i="6"/>
  <c r="J252" i="6"/>
  <c r="C252" i="6"/>
  <c r="B244" i="6"/>
  <c r="J244" i="6"/>
  <c r="C244" i="6"/>
  <c r="E236" i="6"/>
  <c r="F236" i="6"/>
  <c r="H228" i="6"/>
  <c r="I228" i="6"/>
  <c r="I220" i="6"/>
  <c r="B220" i="6"/>
  <c r="J220" i="6"/>
  <c r="D212" i="6"/>
  <c r="E212" i="6"/>
  <c r="F204" i="6"/>
  <c r="G204" i="6"/>
  <c r="H204" i="6"/>
  <c r="G196" i="6"/>
  <c r="H196" i="6"/>
  <c r="I196" i="6"/>
  <c r="H188" i="6"/>
  <c r="I188" i="6"/>
  <c r="B188" i="6"/>
  <c r="J188" i="6"/>
  <c r="D180" i="6"/>
  <c r="E180" i="6"/>
  <c r="F180" i="6"/>
  <c r="G172" i="6"/>
  <c r="H172" i="6"/>
  <c r="I172" i="6"/>
  <c r="B164" i="6"/>
  <c r="J164" i="6"/>
  <c r="C164" i="6"/>
  <c r="D164" i="6"/>
  <c r="B156" i="6"/>
  <c r="J156" i="6"/>
  <c r="C156" i="6"/>
  <c r="D156" i="6"/>
  <c r="D148" i="6"/>
  <c r="E148" i="6"/>
  <c r="F148" i="6"/>
  <c r="G140" i="6"/>
  <c r="H140" i="6"/>
  <c r="I140" i="6"/>
  <c r="B132" i="6"/>
  <c r="J132" i="6"/>
  <c r="C132" i="6"/>
  <c r="D132" i="6"/>
  <c r="B124" i="6"/>
  <c r="J124" i="6"/>
  <c r="C124" i="6"/>
  <c r="D124" i="6"/>
  <c r="C116" i="6"/>
  <c r="D116" i="6"/>
  <c r="E116" i="6"/>
  <c r="E108" i="6"/>
  <c r="F108" i="6"/>
  <c r="G108" i="6"/>
  <c r="F100" i="6"/>
  <c r="G100" i="6"/>
  <c r="H100" i="6"/>
  <c r="G92" i="6"/>
  <c r="H92" i="6"/>
  <c r="I92" i="6"/>
  <c r="B84" i="6"/>
  <c r="J84" i="6"/>
  <c r="C84" i="6"/>
  <c r="D84" i="6"/>
  <c r="D76" i="6"/>
  <c r="E76" i="6"/>
  <c r="F76" i="6"/>
  <c r="E68" i="6"/>
  <c r="F68" i="6"/>
  <c r="G68" i="6"/>
  <c r="I60" i="6"/>
  <c r="B60" i="6"/>
  <c r="J60" i="6"/>
  <c r="C60" i="6"/>
  <c r="C52" i="6"/>
  <c r="D52" i="6"/>
  <c r="E52" i="6"/>
  <c r="E44" i="6"/>
  <c r="F44" i="6"/>
  <c r="G44" i="6"/>
  <c r="H36" i="6"/>
  <c r="I36" i="6"/>
  <c r="B36" i="6"/>
  <c r="J36" i="6"/>
  <c r="B28" i="6"/>
  <c r="J28" i="6"/>
  <c r="C28" i="6"/>
  <c r="D28" i="6"/>
  <c r="D20" i="6"/>
  <c r="E20" i="6"/>
  <c r="F20" i="6"/>
  <c r="E12" i="6"/>
  <c r="F12" i="6"/>
  <c r="G12" i="6"/>
  <c r="F4" i="6"/>
  <c r="G4" i="6"/>
  <c r="H4" i="6"/>
  <c r="E479" i="6"/>
  <c r="D230" i="6"/>
  <c r="E478" i="6"/>
  <c r="B462" i="6"/>
  <c r="C406" i="6"/>
  <c r="B501" i="6"/>
  <c r="C500" i="6"/>
  <c r="D493" i="6"/>
  <c r="E492" i="6"/>
  <c r="D485" i="6"/>
  <c r="E484" i="6"/>
  <c r="H477" i="6"/>
  <c r="G476" i="6"/>
  <c r="I469" i="6"/>
  <c r="G468" i="6"/>
  <c r="J461" i="6"/>
  <c r="H460" i="6"/>
  <c r="J453" i="6"/>
  <c r="H452" i="6"/>
  <c r="G446" i="6"/>
  <c r="J444" i="6"/>
  <c r="B444" i="6"/>
  <c r="G436" i="6"/>
  <c r="J429" i="6"/>
  <c r="F428" i="6"/>
  <c r="C421" i="6"/>
  <c r="C420" i="6"/>
  <c r="H412" i="6"/>
  <c r="B406" i="6"/>
  <c r="F404" i="6"/>
  <c r="D397" i="6"/>
  <c r="C396" i="6"/>
  <c r="G388" i="6"/>
  <c r="H373" i="6"/>
  <c r="F372" i="6"/>
  <c r="B365" i="6"/>
  <c r="B364" i="6"/>
  <c r="G356" i="6"/>
  <c r="B349" i="6"/>
  <c r="B348" i="6"/>
  <c r="J341" i="6"/>
  <c r="E340" i="6"/>
  <c r="G332" i="6"/>
  <c r="C325" i="6"/>
  <c r="B324" i="6"/>
  <c r="J318" i="6"/>
  <c r="G316" i="6"/>
  <c r="J308" i="6"/>
  <c r="E301" i="6"/>
  <c r="B300" i="6"/>
  <c r="G294" i="6"/>
  <c r="F292" i="6"/>
  <c r="H284" i="6"/>
  <c r="H276" i="6"/>
  <c r="I268" i="6"/>
  <c r="G260" i="6"/>
  <c r="G252" i="6"/>
  <c r="D237" i="6"/>
  <c r="G229" i="6"/>
  <c r="B228" i="6"/>
  <c r="D221" i="6"/>
  <c r="I212" i="6"/>
  <c r="I204" i="6"/>
  <c r="D196" i="6"/>
  <c r="J180" i="6"/>
  <c r="F172" i="6"/>
  <c r="F164" i="6"/>
  <c r="I156" i="6"/>
  <c r="C148" i="6"/>
  <c r="H141" i="6"/>
  <c r="B140" i="6"/>
  <c r="J133" i="6"/>
  <c r="H116" i="6"/>
  <c r="C108" i="6"/>
  <c r="I101" i="6"/>
  <c r="J92" i="6"/>
  <c r="G84" i="6"/>
  <c r="B76" i="6"/>
  <c r="C61" i="6"/>
  <c r="G52" i="6"/>
  <c r="C44" i="6"/>
  <c r="C36" i="6"/>
  <c r="I28" i="6"/>
  <c r="G20" i="6"/>
  <c r="B12" i="6"/>
  <c r="D278" i="6"/>
  <c r="E278" i="6"/>
  <c r="J500" i="6"/>
  <c r="C493" i="6"/>
  <c r="C485" i="6"/>
  <c r="G477" i="6"/>
  <c r="H469" i="6"/>
  <c r="I461" i="6"/>
  <c r="F453" i="6"/>
  <c r="F446" i="6"/>
  <c r="F436" i="6"/>
  <c r="E429" i="6"/>
  <c r="E428" i="6"/>
  <c r="B421" i="6"/>
  <c r="G412" i="6"/>
  <c r="E404" i="6"/>
  <c r="B396" i="6"/>
  <c r="F388" i="6"/>
  <c r="I380" i="6"/>
  <c r="G373" i="6"/>
  <c r="E372" i="6"/>
  <c r="J364" i="6"/>
  <c r="J357" i="6"/>
  <c r="F356" i="6"/>
  <c r="J348" i="6"/>
  <c r="E341" i="6"/>
  <c r="D340" i="6"/>
  <c r="F332" i="6"/>
  <c r="J324" i="6"/>
  <c r="F316" i="6"/>
  <c r="I308" i="6"/>
  <c r="J300" i="6"/>
  <c r="F294" i="6"/>
  <c r="E292" i="6"/>
  <c r="G284" i="6"/>
  <c r="G276" i="6"/>
  <c r="H268" i="6"/>
  <c r="F260" i="6"/>
  <c r="F252" i="6"/>
  <c r="J246" i="6"/>
  <c r="J236" i="6"/>
  <c r="H220" i="6"/>
  <c r="H212" i="6"/>
  <c r="E204" i="6"/>
  <c r="C196" i="6"/>
  <c r="G189" i="6"/>
  <c r="I180" i="6"/>
  <c r="E172" i="6"/>
  <c r="E164" i="6"/>
  <c r="H156" i="6"/>
  <c r="B148" i="6"/>
  <c r="G141" i="6"/>
  <c r="I132" i="6"/>
  <c r="G116" i="6"/>
  <c r="B108" i="6"/>
  <c r="F92" i="6"/>
  <c r="F84" i="6"/>
  <c r="J68" i="6"/>
  <c r="H60" i="6"/>
  <c r="F52" i="6"/>
  <c r="B44" i="6"/>
  <c r="D38" i="6"/>
  <c r="H28" i="6"/>
  <c r="C20" i="6"/>
  <c r="J4" i="6"/>
  <c r="D135" i="6"/>
  <c r="G135" i="6"/>
  <c r="D206" i="6"/>
  <c r="J206" i="6"/>
  <c r="F335" i="6"/>
  <c r="G445" i="6"/>
  <c r="F445" i="6"/>
  <c r="G437" i="6"/>
  <c r="F437" i="6"/>
  <c r="I405" i="6"/>
  <c r="C405" i="6"/>
  <c r="C397" i="6"/>
  <c r="E397" i="6"/>
  <c r="C389" i="6"/>
  <c r="G389" i="6"/>
  <c r="D381" i="6"/>
  <c r="F381" i="6"/>
  <c r="I333" i="6"/>
  <c r="B333" i="6"/>
  <c r="B285" i="6"/>
  <c r="F285" i="6"/>
  <c r="J277" i="6"/>
  <c r="C277" i="6"/>
  <c r="B269" i="6"/>
  <c r="D269" i="6"/>
  <c r="D229" i="6"/>
  <c r="E229" i="6"/>
  <c r="B157" i="6"/>
  <c r="J157" i="6"/>
  <c r="D117" i="6"/>
  <c r="F117" i="6"/>
  <c r="G101" i="6"/>
  <c r="J101" i="6"/>
  <c r="E93" i="6"/>
  <c r="G93" i="6"/>
  <c r="I77" i="6"/>
  <c r="J77" i="6"/>
  <c r="J69" i="6"/>
  <c r="C69" i="6"/>
  <c r="B45" i="6"/>
  <c r="D45" i="6"/>
  <c r="F45" i="6"/>
  <c r="G37" i="6"/>
  <c r="I37" i="6"/>
  <c r="J126" i="6"/>
  <c r="E494" i="6"/>
  <c r="J462" i="6"/>
  <c r="D350" i="6"/>
  <c r="I222" i="6"/>
  <c r="I206" i="6"/>
  <c r="B307" i="6"/>
  <c r="J307" i="6"/>
  <c r="G291" i="6"/>
  <c r="I291" i="6"/>
  <c r="F283" i="6"/>
  <c r="H283" i="6"/>
  <c r="E275" i="6"/>
  <c r="G275" i="6"/>
  <c r="D267" i="6"/>
  <c r="F267" i="6"/>
  <c r="B259" i="6"/>
  <c r="J259" i="6"/>
  <c r="D259" i="6"/>
  <c r="H251" i="6"/>
  <c r="B251" i="6"/>
  <c r="J251" i="6"/>
  <c r="E243" i="6"/>
  <c r="G243" i="6"/>
  <c r="C235" i="6"/>
  <c r="E235" i="6"/>
  <c r="B227" i="6"/>
  <c r="J227" i="6"/>
  <c r="D227" i="6"/>
  <c r="B219" i="6"/>
  <c r="J219" i="6"/>
  <c r="D219" i="6"/>
  <c r="I211" i="6"/>
  <c r="C211" i="6"/>
  <c r="I203" i="6"/>
  <c r="C203" i="6"/>
  <c r="F195" i="6"/>
  <c r="H195" i="6"/>
  <c r="C187" i="6"/>
  <c r="E187" i="6"/>
  <c r="B179" i="6"/>
  <c r="J179" i="6"/>
  <c r="D179" i="6"/>
  <c r="I171" i="6"/>
  <c r="C171" i="6"/>
  <c r="G163" i="6"/>
  <c r="I163" i="6"/>
  <c r="D155" i="6"/>
  <c r="F155" i="6"/>
  <c r="B147" i="6"/>
  <c r="J147" i="6"/>
  <c r="D147" i="6"/>
  <c r="I139" i="6"/>
  <c r="C139" i="6"/>
  <c r="H131" i="6"/>
  <c r="B131" i="6"/>
  <c r="J131" i="6"/>
  <c r="F123" i="6"/>
  <c r="H123" i="6"/>
  <c r="D115" i="6"/>
  <c r="F115" i="6"/>
  <c r="I107" i="6"/>
  <c r="C107" i="6"/>
  <c r="F99" i="6"/>
  <c r="H99" i="6"/>
  <c r="C91" i="6"/>
  <c r="E91" i="6"/>
  <c r="C463" i="6"/>
  <c r="G347" i="6"/>
  <c r="F339" i="6"/>
  <c r="E331" i="6"/>
  <c r="B323" i="6"/>
  <c r="J315" i="6"/>
  <c r="G307" i="6"/>
  <c r="D299" i="6"/>
  <c r="D283" i="6"/>
  <c r="I275" i="6"/>
  <c r="B267" i="6"/>
  <c r="F259" i="6"/>
  <c r="I251" i="6"/>
  <c r="F235" i="6"/>
  <c r="I227" i="6"/>
  <c r="E219" i="6"/>
  <c r="J211" i="6"/>
  <c r="B206" i="6"/>
  <c r="F203" i="6"/>
  <c r="I195" i="6"/>
  <c r="F179" i="6"/>
  <c r="D163" i="6"/>
  <c r="G155" i="6"/>
  <c r="I147" i="6"/>
  <c r="E139" i="6"/>
  <c r="I131" i="6"/>
  <c r="B123" i="6"/>
  <c r="E115" i="6"/>
  <c r="H107" i="6"/>
  <c r="J94" i="6"/>
  <c r="D91" i="6"/>
  <c r="D69" i="6"/>
  <c r="E53" i="6"/>
  <c r="C83" i="6"/>
  <c r="H75" i="6"/>
  <c r="E67" i="6"/>
  <c r="C59" i="6"/>
  <c r="I51" i="6"/>
  <c r="G43" i="6"/>
  <c r="F35" i="6"/>
  <c r="C27" i="6"/>
  <c r="H19" i="6"/>
  <c r="D11" i="6"/>
  <c r="G3" i="6"/>
  <c r="J11" i="6"/>
  <c r="H455" i="6"/>
  <c r="F455" i="6"/>
  <c r="G431" i="6"/>
  <c r="F431" i="6"/>
  <c r="H423" i="6"/>
  <c r="F423" i="6"/>
  <c r="E399" i="6"/>
  <c r="B399" i="6"/>
  <c r="I303" i="6"/>
  <c r="H303" i="6"/>
  <c r="G470" i="6"/>
  <c r="B470" i="6"/>
  <c r="C470" i="6"/>
  <c r="D470" i="6"/>
  <c r="I446" i="6"/>
  <c r="H446" i="6"/>
  <c r="H430" i="6"/>
  <c r="F430" i="6"/>
  <c r="G406" i="6"/>
  <c r="E406" i="6"/>
  <c r="F406" i="6"/>
  <c r="J406" i="6"/>
  <c r="H390" i="6"/>
  <c r="C390" i="6"/>
  <c r="E390" i="6"/>
  <c r="F390" i="6"/>
  <c r="G390" i="6"/>
  <c r="C374" i="6"/>
  <c r="F374" i="6"/>
  <c r="G374" i="6"/>
  <c r="B374" i="6"/>
  <c r="H350" i="6"/>
  <c r="F350" i="6"/>
  <c r="G350" i="6"/>
  <c r="E326" i="6"/>
  <c r="C326" i="6"/>
  <c r="D326" i="6"/>
  <c r="H326" i="6"/>
  <c r="B326" i="6"/>
  <c r="I326" i="6"/>
  <c r="J326" i="6"/>
  <c r="F302" i="6"/>
  <c r="I302" i="6"/>
  <c r="J302" i="6"/>
  <c r="C302" i="6"/>
  <c r="D302" i="6"/>
  <c r="E302" i="6"/>
  <c r="H278" i="6"/>
  <c r="C278" i="6"/>
  <c r="G254" i="6"/>
  <c r="B254" i="6"/>
  <c r="D254" i="6"/>
  <c r="E254" i="6"/>
  <c r="I230" i="6"/>
  <c r="G230" i="6"/>
  <c r="H230" i="6"/>
  <c r="B214" i="6"/>
  <c r="H214" i="6"/>
  <c r="I214" i="6"/>
  <c r="J214" i="6"/>
  <c r="G190" i="6"/>
  <c r="B190" i="6"/>
  <c r="C190" i="6"/>
  <c r="E190" i="6"/>
  <c r="D190" i="6"/>
  <c r="F166" i="6"/>
  <c r="E166" i="6"/>
  <c r="C142" i="6"/>
  <c r="D142" i="6"/>
  <c r="E142" i="6"/>
  <c r="F142" i="6"/>
  <c r="H142" i="6"/>
  <c r="F14" i="6"/>
  <c r="D14" i="6"/>
  <c r="E14" i="6"/>
  <c r="I471" i="6"/>
  <c r="C254" i="6"/>
  <c r="I246" i="6"/>
  <c r="J374" i="6"/>
  <c r="F246" i="6"/>
  <c r="C495" i="6"/>
  <c r="G495" i="6"/>
  <c r="G207" i="6"/>
  <c r="C207" i="6"/>
  <c r="C79" i="6"/>
  <c r="B79" i="6"/>
  <c r="G494" i="6"/>
  <c r="F494" i="6"/>
  <c r="J494" i="6"/>
  <c r="H478" i="6"/>
  <c r="C478" i="6"/>
  <c r="D454" i="6"/>
  <c r="I454" i="6"/>
  <c r="J454" i="6"/>
  <c r="H438" i="6"/>
  <c r="G438" i="6"/>
  <c r="B414" i="6"/>
  <c r="H414" i="6"/>
  <c r="I414" i="6"/>
  <c r="G398" i="6"/>
  <c r="B398" i="6"/>
  <c r="F398" i="6"/>
  <c r="J398" i="6"/>
  <c r="F382" i="6"/>
  <c r="C382" i="6"/>
  <c r="B382" i="6"/>
  <c r="D382" i="6"/>
  <c r="E382" i="6"/>
  <c r="G366" i="6"/>
  <c r="D366" i="6"/>
  <c r="E366" i="6"/>
  <c r="J366" i="6"/>
  <c r="G342" i="6"/>
  <c r="F342" i="6"/>
  <c r="J342" i="6"/>
  <c r="B342" i="6"/>
  <c r="C342" i="6"/>
  <c r="D342" i="6"/>
  <c r="I310" i="6"/>
  <c r="F310" i="6"/>
  <c r="G310" i="6"/>
  <c r="H310" i="6"/>
  <c r="G286" i="6"/>
  <c r="D286" i="6"/>
  <c r="E286" i="6"/>
  <c r="F286" i="6"/>
  <c r="E262" i="6"/>
  <c r="D262" i="6"/>
  <c r="I262" i="6"/>
  <c r="E238" i="6"/>
  <c r="B238" i="6"/>
  <c r="C238" i="6"/>
  <c r="J238" i="6"/>
  <c r="B222" i="6"/>
  <c r="G222" i="6"/>
  <c r="D222" i="6"/>
  <c r="F198" i="6"/>
  <c r="D198" i="6"/>
  <c r="E198" i="6"/>
  <c r="G174" i="6"/>
  <c r="J174" i="6"/>
  <c r="C150" i="6"/>
  <c r="F150" i="6"/>
  <c r="G150" i="6"/>
  <c r="I150" i="6"/>
  <c r="H150" i="6"/>
  <c r="F126" i="6"/>
  <c r="B126" i="6"/>
  <c r="B110" i="6"/>
  <c r="I110" i="6"/>
  <c r="J110" i="6"/>
  <c r="B70" i="6"/>
  <c r="H70" i="6"/>
  <c r="F486" i="6"/>
  <c r="D422" i="6"/>
  <c r="C398" i="6"/>
  <c r="J382" i="6"/>
  <c r="E438" i="6"/>
  <c r="C422" i="6"/>
  <c r="F470" i="6"/>
  <c r="C454" i="6"/>
  <c r="D438" i="6"/>
  <c r="G414" i="6"/>
  <c r="I374" i="6"/>
  <c r="G110" i="6"/>
  <c r="F480" i="6"/>
  <c r="E480" i="6"/>
  <c r="B336" i="6"/>
  <c r="D336" i="6"/>
  <c r="B239" i="6"/>
  <c r="H239" i="6"/>
  <c r="D55" i="6"/>
  <c r="J55" i="6"/>
  <c r="H486" i="6"/>
  <c r="G486" i="6"/>
  <c r="F462" i="6"/>
  <c r="D462" i="6"/>
  <c r="E462" i="6"/>
  <c r="I462" i="6"/>
  <c r="E422" i="6"/>
  <c r="J422" i="6"/>
  <c r="I422" i="6"/>
  <c r="C358" i="6"/>
  <c r="H358" i="6"/>
  <c r="I358" i="6"/>
  <c r="B358" i="6"/>
  <c r="F358" i="6"/>
  <c r="G358" i="6"/>
  <c r="G334" i="6"/>
  <c r="B334" i="6"/>
  <c r="C334" i="6"/>
  <c r="D334" i="6"/>
  <c r="C318" i="6"/>
  <c r="G318" i="6"/>
  <c r="H318" i="6"/>
  <c r="I318" i="6"/>
  <c r="C294" i="6"/>
  <c r="J294" i="6"/>
  <c r="B294" i="6"/>
  <c r="D270" i="6"/>
  <c r="I270" i="6"/>
  <c r="F270" i="6"/>
  <c r="G270" i="6"/>
  <c r="B246" i="6"/>
  <c r="C246" i="6"/>
  <c r="B182" i="6"/>
  <c r="D182" i="6"/>
  <c r="E182" i="6"/>
  <c r="G182" i="6"/>
  <c r="J182" i="6"/>
  <c r="I158" i="6"/>
  <c r="B158" i="6"/>
  <c r="C158" i="6"/>
  <c r="D158" i="6"/>
  <c r="C134" i="6"/>
  <c r="B134" i="6"/>
  <c r="I134" i="6"/>
  <c r="J134" i="6"/>
  <c r="J118" i="6"/>
  <c r="B118" i="6"/>
  <c r="C118" i="6"/>
  <c r="D118" i="6"/>
  <c r="E118" i="6"/>
  <c r="C78" i="6"/>
  <c r="E78" i="6"/>
  <c r="F78" i="6"/>
  <c r="E62" i="6"/>
  <c r="H62" i="6"/>
  <c r="G62" i="6"/>
  <c r="B54" i="6"/>
  <c r="C54" i="6"/>
  <c r="D54" i="6"/>
  <c r="G46" i="6"/>
  <c r="I46" i="6"/>
  <c r="J46" i="6"/>
  <c r="F22" i="6"/>
  <c r="G22" i="6"/>
  <c r="B6" i="6"/>
  <c r="G6" i="6"/>
  <c r="D478" i="6"/>
  <c r="F438" i="6"/>
  <c r="D390" i="6"/>
  <c r="E334" i="6"/>
  <c r="I102" i="6"/>
  <c r="E486" i="6"/>
  <c r="J470" i="6"/>
  <c r="G454" i="6"/>
  <c r="H495" i="6"/>
  <c r="C486" i="6"/>
  <c r="E470" i="6"/>
  <c r="B454" i="6"/>
  <c r="C438" i="6"/>
  <c r="F414" i="6"/>
  <c r="H374" i="6"/>
  <c r="F366" i="6"/>
  <c r="I294" i="6"/>
  <c r="F278" i="6"/>
  <c r="H87" i="6"/>
  <c r="G341" i="6"/>
  <c r="H341" i="6"/>
  <c r="I341" i="6"/>
  <c r="E317" i="6"/>
  <c r="F317" i="6"/>
  <c r="G317" i="6"/>
  <c r="H293" i="6"/>
  <c r="I293" i="6"/>
  <c r="B293" i="6"/>
  <c r="J293" i="6"/>
  <c r="E269" i="6"/>
  <c r="F269" i="6"/>
  <c r="G269" i="6"/>
  <c r="I245" i="6"/>
  <c r="B245" i="6"/>
  <c r="J245" i="6"/>
  <c r="C245" i="6"/>
  <c r="H221" i="6"/>
  <c r="I221" i="6"/>
  <c r="B221" i="6"/>
  <c r="J221" i="6"/>
  <c r="C197" i="6"/>
  <c r="D197" i="6"/>
  <c r="E197" i="6"/>
  <c r="I181" i="6"/>
  <c r="B181" i="6"/>
  <c r="J181" i="6"/>
  <c r="C181" i="6"/>
  <c r="C157" i="6"/>
  <c r="D157" i="6"/>
  <c r="E157" i="6"/>
  <c r="C141" i="6"/>
  <c r="D141" i="6"/>
  <c r="E141" i="6"/>
  <c r="I125" i="6"/>
  <c r="B125" i="6"/>
  <c r="J125" i="6"/>
  <c r="C125" i="6"/>
  <c r="H109" i="6"/>
  <c r="I109" i="6"/>
  <c r="B109" i="6"/>
  <c r="J109" i="6"/>
  <c r="E85" i="6"/>
  <c r="F85" i="6"/>
  <c r="G85" i="6"/>
  <c r="G13" i="6"/>
  <c r="B13" i="6"/>
  <c r="C13" i="6"/>
  <c r="F501" i="6"/>
  <c r="I493" i="6"/>
  <c r="I485" i="6"/>
  <c r="E469" i="6"/>
  <c r="G461" i="6"/>
  <c r="I453" i="6"/>
  <c r="I445" i="6"/>
  <c r="I437" i="6"/>
  <c r="I429" i="6"/>
  <c r="I421" i="6"/>
  <c r="G413" i="6"/>
  <c r="G405" i="6"/>
  <c r="H397" i="6"/>
  <c r="F389" i="6"/>
  <c r="E381" i="6"/>
  <c r="C357" i="6"/>
  <c r="B341" i="6"/>
  <c r="J333" i="6"/>
  <c r="H317" i="6"/>
  <c r="J309" i="6"/>
  <c r="C285" i="6"/>
  <c r="G245" i="6"/>
  <c r="I205" i="6"/>
  <c r="I197" i="6"/>
  <c r="H165" i="6"/>
  <c r="I157" i="6"/>
  <c r="B141" i="6"/>
  <c r="G125" i="6"/>
  <c r="D109" i="6"/>
  <c r="I85" i="6"/>
  <c r="J13" i="6"/>
  <c r="E365" i="6"/>
  <c r="F365" i="6"/>
  <c r="F349" i="6"/>
  <c r="G349" i="6"/>
  <c r="H349" i="6"/>
  <c r="D325" i="6"/>
  <c r="E325" i="6"/>
  <c r="F325" i="6"/>
  <c r="G301" i="6"/>
  <c r="H301" i="6"/>
  <c r="I301" i="6"/>
  <c r="G277" i="6"/>
  <c r="H277" i="6"/>
  <c r="I277" i="6"/>
  <c r="I253" i="6"/>
  <c r="B253" i="6"/>
  <c r="J253" i="6"/>
  <c r="C253" i="6"/>
  <c r="H229" i="6"/>
  <c r="I229" i="6"/>
  <c r="B229" i="6"/>
  <c r="J229" i="6"/>
  <c r="G213" i="6"/>
  <c r="H213" i="6"/>
  <c r="I213" i="6"/>
  <c r="B189" i="6"/>
  <c r="J189" i="6"/>
  <c r="C189" i="6"/>
  <c r="D189" i="6"/>
  <c r="G173" i="6"/>
  <c r="H173" i="6"/>
  <c r="I173" i="6"/>
  <c r="C149" i="6"/>
  <c r="D149" i="6"/>
  <c r="E149" i="6"/>
  <c r="C133" i="6"/>
  <c r="D133" i="6"/>
  <c r="E133" i="6"/>
  <c r="I117" i="6"/>
  <c r="B117" i="6"/>
  <c r="J117" i="6"/>
  <c r="C117" i="6"/>
  <c r="D101" i="6"/>
  <c r="E101" i="6"/>
  <c r="F101" i="6"/>
  <c r="H93" i="6"/>
  <c r="I93" i="6"/>
  <c r="B93" i="6"/>
  <c r="J93" i="6"/>
  <c r="C77" i="6"/>
  <c r="D77" i="6"/>
  <c r="E77" i="6"/>
  <c r="G69" i="6"/>
  <c r="H69" i="6"/>
  <c r="I69" i="6"/>
  <c r="D61" i="6"/>
  <c r="E61" i="6"/>
  <c r="F61" i="6"/>
  <c r="B53" i="6"/>
  <c r="J53" i="6"/>
  <c r="C53" i="6"/>
  <c r="D53" i="6"/>
  <c r="H45" i="6"/>
  <c r="G45" i="6"/>
  <c r="J45" i="6"/>
  <c r="E37" i="6"/>
  <c r="B37" i="6"/>
  <c r="C37" i="6"/>
  <c r="D37" i="6"/>
  <c r="C29" i="6"/>
  <c r="E29" i="6"/>
  <c r="F29" i="6"/>
  <c r="G29" i="6"/>
  <c r="H21" i="6"/>
  <c r="F21" i="6"/>
  <c r="G21" i="6"/>
  <c r="J21" i="6"/>
  <c r="E5" i="6"/>
  <c r="D5" i="6"/>
  <c r="G5" i="6"/>
  <c r="H5" i="6"/>
  <c r="C477" i="6"/>
  <c r="E501" i="6"/>
  <c r="H493" i="6"/>
  <c r="H485" i="6"/>
  <c r="J477" i="6"/>
  <c r="B477" i="6"/>
  <c r="D469" i="6"/>
  <c r="F461" i="6"/>
  <c r="H453" i="6"/>
  <c r="H445" i="6"/>
  <c r="H437" i="6"/>
  <c r="H429" i="6"/>
  <c r="G421" i="6"/>
  <c r="F413" i="6"/>
  <c r="F405" i="6"/>
  <c r="G397" i="6"/>
  <c r="E389" i="6"/>
  <c r="C381" i="6"/>
  <c r="G365" i="6"/>
  <c r="E349" i="6"/>
  <c r="D317" i="6"/>
  <c r="B301" i="6"/>
  <c r="G293" i="6"/>
  <c r="F277" i="6"/>
  <c r="F245" i="6"/>
  <c r="C229" i="6"/>
  <c r="G221" i="6"/>
  <c r="B213" i="6"/>
  <c r="H197" i="6"/>
  <c r="I189" i="6"/>
  <c r="C173" i="6"/>
  <c r="H157" i="6"/>
  <c r="J149" i="6"/>
  <c r="F133" i="6"/>
  <c r="F125" i="6"/>
  <c r="C109" i="6"/>
  <c r="C101" i="6"/>
  <c r="D93" i="6"/>
  <c r="H85" i="6"/>
  <c r="H77" i="6"/>
  <c r="F69" i="6"/>
  <c r="J61" i="6"/>
  <c r="I13" i="6"/>
  <c r="J5" i="6"/>
  <c r="D373" i="6"/>
  <c r="E373" i="6"/>
  <c r="F357" i="6"/>
  <c r="G357" i="6"/>
  <c r="C333" i="6"/>
  <c r="D333" i="6"/>
  <c r="E333" i="6"/>
  <c r="E309" i="6"/>
  <c r="F309" i="6"/>
  <c r="G309" i="6"/>
  <c r="G285" i="6"/>
  <c r="H285" i="6"/>
  <c r="I285" i="6"/>
  <c r="B261" i="6"/>
  <c r="J261" i="6"/>
  <c r="C261" i="6"/>
  <c r="D261" i="6"/>
  <c r="I237" i="6"/>
  <c r="B237" i="6"/>
  <c r="J237" i="6"/>
  <c r="C237" i="6"/>
  <c r="F205" i="6"/>
  <c r="G205" i="6"/>
  <c r="H205" i="6"/>
  <c r="D165" i="6"/>
  <c r="E165" i="6"/>
  <c r="F165" i="6"/>
  <c r="G429" i="6"/>
  <c r="F421" i="6"/>
  <c r="E413" i="6"/>
  <c r="E405" i="6"/>
  <c r="F397" i="6"/>
  <c r="D389" i="6"/>
  <c r="B381" i="6"/>
  <c r="I373" i="6"/>
  <c r="D365" i="6"/>
  <c r="D349" i="6"/>
  <c r="H333" i="6"/>
  <c r="C317" i="6"/>
  <c r="H309" i="6"/>
  <c r="F293" i="6"/>
  <c r="E277" i="6"/>
  <c r="J269" i="6"/>
  <c r="I261" i="6"/>
  <c r="E245" i="6"/>
  <c r="H237" i="6"/>
  <c r="F221" i="6"/>
  <c r="D205" i="6"/>
  <c r="G197" i="6"/>
  <c r="H189" i="6"/>
  <c r="B173" i="6"/>
  <c r="C165" i="6"/>
  <c r="G157" i="6"/>
  <c r="I149" i="6"/>
  <c r="B133" i="6"/>
  <c r="E125" i="6"/>
  <c r="H117" i="6"/>
  <c r="B101" i="6"/>
  <c r="C93" i="6"/>
  <c r="D85" i="6"/>
  <c r="G77" i="6"/>
  <c r="E69" i="6"/>
  <c r="I61" i="6"/>
  <c r="I53" i="6"/>
  <c r="J29" i="6"/>
  <c r="E21" i="6"/>
  <c r="F13" i="6"/>
  <c r="I5" i="6"/>
  <c r="F488" i="6"/>
  <c r="I392" i="6"/>
  <c r="D335" i="6"/>
  <c r="F271" i="6"/>
  <c r="J264" i="6"/>
  <c r="D239" i="6"/>
  <c r="J183" i="6"/>
  <c r="H175" i="6"/>
  <c r="J392" i="6"/>
  <c r="H471" i="6"/>
  <c r="E488" i="6"/>
  <c r="B471" i="6"/>
  <c r="J439" i="6"/>
  <c r="J391" i="6"/>
  <c r="E271" i="6"/>
  <c r="H263" i="6"/>
  <c r="G175" i="6"/>
  <c r="C95" i="6"/>
  <c r="D63" i="6"/>
  <c r="C15" i="6"/>
  <c r="D488" i="6"/>
  <c r="C439" i="6"/>
  <c r="H400" i="6"/>
  <c r="I391" i="6"/>
  <c r="D343" i="6"/>
  <c r="G327" i="6"/>
  <c r="J487" i="6"/>
  <c r="J463" i="6"/>
  <c r="I432" i="6"/>
  <c r="B384" i="6"/>
  <c r="C343" i="6"/>
  <c r="E327" i="6"/>
  <c r="I111" i="6"/>
  <c r="E103" i="6"/>
  <c r="J71" i="6"/>
  <c r="I407" i="6"/>
  <c r="I463" i="6"/>
  <c r="C399" i="6"/>
  <c r="E383" i="6"/>
  <c r="H135" i="6"/>
  <c r="D103" i="6"/>
  <c r="H71" i="6"/>
  <c r="B351" i="6"/>
  <c r="H199" i="6"/>
  <c r="H462" i="6"/>
  <c r="D414" i="6"/>
  <c r="I398" i="6"/>
  <c r="J390" i="6"/>
  <c r="B390" i="6"/>
  <c r="E374" i="6"/>
  <c r="I366" i="6"/>
  <c r="E358" i="6"/>
  <c r="J350" i="6"/>
  <c r="B350" i="6"/>
  <c r="I342" i="6"/>
  <c r="I334" i="6"/>
  <c r="G326" i="6"/>
  <c r="E318" i="6"/>
  <c r="F311" i="6"/>
  <c r="C310" i="6"/>
  <c r="H302" i="6"/>
  <c r="E294" i="6"/>
  <c r="I286" i="6"/>
  <c r="E270" i="6"/>
  <c r="G262" i="6"/>
  <c r="C255" i="6"/>
  <c r="I238" i="6"/>
  <c r="C231" i="6"/>
  <c r="D214" i="6"/>
  <c r="H206" i="6"/>
  <c r="I198" i="6"/>
  <c r="D191" i="6"/>
  <c r="C182" i="6"/>
  <c r="I174" i="6"/>
  <c r="I166" i="6"/>
  <c r="B159" i="6"/>
  <c r="H134" i="6"/>
  <c r="H126" i="6"/>
  <c r="J119" i="6"/>
  <c r="D110" i="6"/>
  <c r="E102" i="6"/>
  <c r="I94" i="6"/>
  <c r="D78" i="6"/>
  <c r="C70" i="6"/>
  <c r="F62" i="6"/>
  <c r="J30" i="6"/>
  <c r="D479" i="6"/>
  <c r="B439" i="6"/>
  <c r="C391" i="6"/>
  <c r="D255" i="6"/>
  <c r="B486" i="6"/>
  <c r="B478" i="6"/>
  <c r="I470" i="6"/>
  <c r="C446" i="6"/>
  <c r="J438" i="6"/>
  <c r="J430" i="6"/>
  <c r="B430" i="6"/>
  <c r="G422" i="6"/>
  <c r="I406" i="6"/>
  <c r="H382" i="6"/>
  <c r="H494" i="6"/>
  <c r="I486" i="6"/>
  <c r="I478" i="6"/>
  <c r="H470" i="6"/>
  <c r="G462" i="6"/>
  <c r="E454" i="6"/>
  <c r="J446" i="6"/>
  <c r="B446" i="6"/>
  <c r="I438" i="6"/>
  <c r="I430" i="6"/>
  <c r="F422" i="6"/>
  <c r="G415" i="6"/>
  <c r="C414" i="6"/>
  <c r="H406" i="6"/>
  <c r="H398" i="6"/>
  <c r="I390" i="6"/>
  <c r="G382" i="6"/>
  <c r="D374" i="6"/>
  <c r="H366" i="6"/>
  <c r="D358" i="6"/>
  <c r="I350" i="6"/>
  <c r="H342" i="6"/>
  <c r="H334" i="6"/>
  <c r="F326" i="6"/>
  <c r="G319" i="6"/>
  <c r="D318" i="6"/>
  <c r="J310" i="6"/>
  <c r="B310" i="6"/>
  <c r="G302" i="6"/>
  <c r="D294" i="6"/>
  <c r="H286" i="6"/>
  <c r="F262" i="6"/>
  <c r="J254" i="6"/>
  <c r="H238" i="6"/>
  <c r="J230" i="6"/>
  <c r="G206" i="6"/>
  <c r="G198" i="6"/>
  <c r="J190" i="6"/>
  <c r="H174" i="6"/>
  <c r="G166" i="6"/>
  <c r="J158" i="6"/>
  <c r="E134" i="6"/>
  <c r="G126" i="6"/>
  <c r="D94" i="6"/>
  <c r="I45" i="6"/>
  <c r="F37" i="6"/>
  <c r="I30" i="6"/>
  <c r="D29" i="6"/>
  <c r="I21" i="6"/>
  <c r="H13" i="6"/>
  <c r="F5" i="6"/>
  <c r="D487" i="6"/>
  <c r="D431" i="6"/>
  <c r="B287" i="6"/>
  <c r="I494" i="6"/>
  <c r="J486" i="6"/>
  <c r="J478" i="6"/>
  <c r="F454" i="6"/>
  <c r="H447" i="6"/>
  <c r="B438" i="6"/>
  <c r="J414" i="6"/>
  <c r="E319" i="6"/>
  <c r="H295" i="6"/>
  <c r="G279" i="6"/>
  <c r="I247" i="6"/>
  <c r="F223" i="6"/>
  <c r="H151" i="6"/>
  <c r="J7" i="6"/>
  <c r="D458" i="6"/>
  <c r="B495" i="6"/>
  <c r="G471" i="6"/>
  <c r="D463" i="6"/>
  <c r="E457" i="6"/>
  <c r="E431" i="6"/>
  <c r="G423" i="6"/>
  <c r="H415" i="6"/>
  <c r="J407" i="6"/>
  <c r="D391" i="6"/>
  <c r="J383" i="6"/>
  <c r="B343" i="6"/>
  <c r="E335" i="6"/>
  <c r="F327" i="6"/>
  <c r="F319" i="6"/>
  <c r="G311" i="6"/>
  <c r="I305" i="6"/>
  <c r="G239" i="6"/>
  <c r="G223" i="6"/>
  <c r="F175" i="6"/>
  <c r="E487" i="6"/>
  <c r="B463" i="6"/>
  <c r="G455" i="6"/>
  <c r="I447" i="6"/>
  <c r="I442" i="6"/>
  <c r="C431" i="6"/>
  <c r="E423" i="6"/>
  <c r="F415" i="6"/>
  <c r="H407" i="6"/>
  <c r="B391" i="6"/>
  <c r="D383" i="6"/>
  <c r="G375" i="6"/>
  <c r="I367" i="6"/>
  <c r="I359" i="6"/>
  <c r="J351" i="6"/>
  <c r="C335" i="6"/>
  <c r="D327" i="6"/>
  <c r="D319" i="6"/>
  <c r="E311" i="6"/>
  <c r="G303" i="6"/>
  <c r="G295" i="6"/>
  <c r="J287" i="6"/>
  <c r="E279" i="6"/>
  <c r="F263" i="6"/>
  <c r="H247" i="6"/>
  <c r="I183" i="6"/>
  <c r="E167" i="6"/>
  <c r="J143" i="6"/>
  <c r="H111" i="6"/>
  <c r="I55" i="6"/>
  <c r="G47" i="6"/>
  <c r="C31" i="6"/>
  <c r="H23" i="6"/>
  <c r="I7" i="6"/>
  <c r="F375" i="6"/>
  <c r="F295" i="6"/>
  <c r="E247" i="6"/>
  <c r="H231" i="6"/>
  <c r="J191" i="6"/>
  <c r="D167" i="6"/>
  <c r="G143" i="6"/>
  <c r="E127" i="6"/>
  <c r="F39" i="6"/>
  <c r="B31" i="6"/>
  <c r="G23" i="6"/>
  <c r="H7" i="6"/>
  <c r="D423" i="6"/>
  <c r="E415" i="6"/>
  <c r="J399" i="6"/>
  <c r="H359" i="6"/>
  <c r="C487" i="6"/>
  <c r="G479" i="6"/>
  <c r="G447" i="6"/>
  <c r="I439" i="6"/>
  <c r="B407" i="6"/>
  <c r="I399" i="6"/>
  <c r="B383" i="6"/>
  <c r="E375" i="6"/>
  <c r="G367" i="6"/>
  <c r="G359" i="6"/>
  <c r="H351" i="6"/>
  <c r="J343" i="6"/>
  <c r="E303" i="6"/>
  <c r="E295" i="6"/>
  <c r="H287" i="6"/>
  <c r="C279" i="6"/>
  <c r="I255" i="6"/>
  <c r="G231" i="6"/>
  <c r="F215" i="6"/>
  <c r="I191" i="6"/>
  <c r="E143" i="6"/>
  <c r="H103" i="6"/>
  <c r="G7" i="6"/>
  <c r="G407" i="6"/>
  <c r="C383" i="6"/>
  <c r="H367" i="6"/>
  <c r="I351" i="6"/>
  <c r="D311" i="6"/>
  <c r="F303" i="6"/>
  <c r="I287" i="6"/>
  <c r="D279" i="6"/>
  <c r="J495" i="6"/>
  <c r="E455" i="6"/>
  <c r="I495" i="6"/>
  <c r="D490" i="6"/>
  <c r="B487" i="6"/>
  <c r="F479" i="6"/>
  <c r="J471" i="6"/>
  <c r="D455" i="6"/>
  <c r="F447" i="6"/>
  <c r="D439" i="6"/>
  <c r="D399" i="6"/>
  <c r="D375" i="6"/>
  <c r="F367" i="6"/>
  <c r="F359" i="6"/>
  <c r="G351" i="6"/>
  <c r="I343" i="6"/>
  <c r="G287" i="6"/>
  <c r="H271" i="6"/>
  <c r="F255" i="6"/>
  <c r="F191" i="6"/>
  <c r="I175" i="6"/>
  <c r="D143" i="6"/>
  <c r="B7" i="6"/>
  <c r="F497" i="6"/>
  <c r="D497" i="6"/>
  <c r="F489" i="6"/>
  <c r="D489" i="6"/>
  <c r="E489" i="6"/>
  <c r="F473" i="6"/>
  <c r="D473" i="6"/>
  <c r="F465" i="6"/>
  <c r="D465" i="6"/>
  <c r="E465" i="6"/>
  <c r="D449" i="6"/>
  <c r="B449" i="6"/>
  <c r="B441" i="6"/>
  <c r="G441" i="6"/>
  <c r="H441" i="6"/>
  <c r="B433" i="6"/>
  <c r="J433" i="6"/>
  <c r="J417" i="6"/>
  <c r="C417" i="6"/>
  <c r="C409" i="6"/>
  <c r="H409" i="6"/>
  <c r="G409" i="6"/>
  <c r="B401" i="6"/>
  <c r="I401" i="6"/>
  <c r="J401" i="6"/>
  <c r="G393" i="6"/>
  <c r="B393" i="6"/>
  <c r="C353" i="6"/>
  <c r="J353" i="6"/>
  <c r="F345" i="6"/>
  <c r="I345" i="6"/>
  <c r="J345" i="6"/>
  <c r="B337" i="6"/>
  <c r="I337" i="6"/>
  <c r="H313" i="6"/>
  <c r="B313" i="6"/>
  <c r="C297" i="6"/>
  <c r="B297" i="6"/>
  <c r="B289" i="6"/>
  <c r="J289" i="6"/>
  <c r="B281" i="6"/>
  <c r="E281" i="6"/>
  <c r="B273" i="6"/>
  <c r="J273" i="6"/>
  <c r="E265" i="6"/>
  <c r="G265" i="6"/>
  <c r="B257" i="6"/>
  <c r="F257" i="6"/>
  <c r="F249" i="6"/>
  <c r="H249" i="6"/>
  <c r="G249" i="6"/>
  <c r="G241" i="6"/>
  <c r="I241" i="6"/>
  <c r="J241" i="6"/>
  <c r="J233" i="6"/>
  <c r="I233" i="6"/>
  <c r="B225" i="6"/>
  <c r="C225" i="6"/>
  <c r="C217" i="6"/>
  <c r="F217" i="6"/>
  <c r="F185" i="6"/>
  <c r="E185" i="6"/>
  <c r="D457" i="6"/>
  <c r="H377" i="6"/>
  <c r="H337" i="6"/>
  <c r="G496" i="6"/>
  <c r="D496" i="6"/>
  <c r="E496" i="6"/>
  <c r="F496" i="6"/>
  <c r="G480" i="6"/>
  <c r="D480" i="6"/>
  <c r="G472" i="6"/>
  <c r="D472" i="6"/>
  <c r="E472" i="6"/>
  <c r="F472" i="6"/>
  <c r="G464" i="6"/>
  <c r="F464" i="6"/>
  <c r="G456" i="6"/>
  <c r="E456" i="6"/>
  <c r="D456" i="6"/>
  <c r="E448" i="6"/>
  <c r="B448" i="6"/>
  <c r="C448" i="6"/>
  <c r="J448" i="6"/>
  <c r="B440" i="6"/>
  <c r="G440" i="6"/>
  <c r="B432" i="6"/>
  <c r="G432" i="6"/>
  <c r="H424" i="6"/>
  <c r="I424" i="6"/>
  <c r="J424" i="6"/>
  <c r="H416" i="6"/>
  <c r="B416" i="6"/>
  <c r="C416" i="6"/>
  <c r="C408" i="6"/>
  <c r="D408" i="6"/>
  <c r="G408" i="6"/>
  <c r="B400" i="6"/>
  <c r="I400" i="6"/>
  <c r="J376" i="6"/>
  <c r="D376" i="6"/>
  <c r="C376" i="6"/>
  <c r="D368" i="6"/>
  <c r="G368" i="6"/>
  <c r="H368" i="6"/>
  <c r="I368" i="6"/>
  <c r="B360" i="6"/>
  <c r="G360" i="6"/>
  <c r="I360" i="6"/>
  <c r="J360" i="6"/>
  <c r="B352" i="6"/>
  <c r="D352" i="6"/>
  <c r="G352" i="6"/>
  <c r="I352" i="6"/>
  <c r="B344" i="6"/>
  <c r="G344" i="6"/>
  <c r="G328" i="6"/>
  <c r="B328" i="6"/>
  <c r="C328" i="6"/>
  <c r="C312" i="6"/>
  <c r="J312" i="6"/>
  <c r="I304" i="6"/>
  <c r="G304" i="6"/>
  <c r="C304" i="6"/>
  <c r="F304" i="6"/>
  <c r="F296" i="6"/>
  <c r="I296" i="6"/>
  <c r="B288" i="6"/>
  <c r="F288" i="6"/>
  <c r="H288" i="6"/>
  <c r="B280" i="6"/>
  <c r="H280" i="6"/>
  <c r="C272" i="6"/>
  <c r="D272" i="6"/>
  <c r="B224" i="6"/>
  <c r="J224" i="6"/>
  <c r="D216" i="6"/>
  <c r="G216" i="6"/>
  <c r="H208" i="6"/>
  <c r="I208" i="6"/>
  <c r="G208" i="6"/>
  <c r="E464" i="6"/>
  <c r="J369" i="6"/>
  <c r="H329" i="6"/>
  <c r="E473" i="6"/>
  <c r="G377" i="6"/>
  <c r="E481" i="6"/>
  <c r="D440" i="6"/>
  <c r="F417" i="6"/>
  <c r="C385" i="6"/>
  <c r="F329" i="6"/>
  <c r="B272" i="6"/>
  <c r="C449" i="6"/>
  <c r="D464" i="6"/>
  <c r="E497" i="6"/>
  <c r="D481" i="6"/>
  <c r="C440" i="6"/>
  <c r="C384" i="6"/>
  <c r="D344" i="6"/>
  <c r="F321" i="6"/>
  <c r="G263" i="6"/>
  <c r="I263" i="6"/>
  <c r="B263" i="6"/>
  <c r="J263" i="6"/>
  <c r="D247" i="6"/>
  <c r="F247" i="6"/>
  <c r="G247" i="6"/>
  <c r="B223" i="6"/>
  <c r="J223" i="6"/>
  <c r="D223" i="6"/>
  <c r="E223" i="6"/>
  <c r="G199" i="6"/>
  <c r="I199" i="6"/>
  <c r="B199" i="6"/>
  <c r="J199" i="6"/>
  <c r="E183" i="6"/>
  <c r="G183" i="6"/>
  <c r="H183" i="6"/>
  <c r="D159" i="6"/>
  <c r="F159" i="6"/>
  <c r="G159" i="6"/>
  <c r="I151" i="6"/>
  <c r="C151" i="6"/>
  <c r="D151" i="6"/>
  <c r="C135" i="6"/>
  <c r="E135" i="6"/>
  <c r="F135" i="6"/>
  <c r="E119" i="6"/>
  <c r="G119" i="6"/>
  <c r="H119" i="6"/>
  <c r="G103" i="6"/>
  <c r="I103" i="6"/>
  <c r="B103" i="6"/>
  <c r="J103" i="6"/>
  <c r="D95" i="6"/>
  <c r="E95" i="6"/>
  <c r="F95" i="6"/>
  <c r="G95" i="6"/>
  <c r="I87" i="6"/>
  <c r="B87" i="6"/>
  <c r="J87" i="6"/>
  <c r="C87" i="6"/>
  <c r="D87" i="6"/>
  <c r="F79" i="6"/>
  <c r="G79" i="6"/>
  <c r="H79" i="6"/>
  <c r="I79" i="6"/>
  <c r="C71" i="6"/>
  <c r="D71" i="6"/>
  <c r="E71" i="6"/>
  <c r="F71" i="6"/>
  <c r="H63" i="6"/>
  <c r="I63" i="6"/>
  <c r="B63" i="6"/>
  <c r="J63" i="6"/>
  <c r="C63" i="6"/>
  <c r="E55" i="6"/>
  <c r="F55" i="6"/>
  <c r="G55" i="6"/>
  <c r="H55" i="6"/>
  <c r="B47" i="6"/>
  <c r="J47" i="6"/>
  <c r="C47" i="6"/>
  <c r="D47" i="6"/>
  <c r="E47" i="6"/>
  <c r="G39" i="6"/>
  <c r="H39" i="6"/>
  <c r="I39" i="6"/>
  <c r="B39" i="6"/>
  <c r="J39" i="6"/>
  <c r="F495" i="6"/>
  <c r="I487" i="6"/>
  <c r="C479" i="6"/>
  <c r="F471" i="6"/>
  <c r="H463" i="6"/>
  <c r="C455" i="6"/>
  <c r="E447" i="6"/>
  <c r="H439" i="6"/>
  <c r="J431" i="6"/>
  <c r="B431" i="6"/>
  <c r="C423" i="6"/>
  <c r="D415" i="6"/>
  <c r="F407" i="6"/>
  <c r="H399" i="6"/>
  <c r="H391" i="6"/>
  <c r="I383" i="6"/>
  <c r="C375" i="6"/>
  <c r="E367" i="6"/>
  <c r="E359" i="6"/>
  <c r="F351" i="6"/>
  <c r="H343" i="6"/>
  <c r="J335" i="6"/>
  <c r="B335" i="6"/>
  <c r="C327" i="6"/>
  <c r="C319" i="6"/>
  <c r="C311" i="6"/>
  <c r="D303" i="6"/>
  <c r="D295" i="6"/>
  <c r="F287" i="6"/>
  <c r="D271" i="6"/>
  <c r="D263" i="6"/>
  <c r="B247" i="6"/>
  <c r="I207" i="6"/>
  <c r="E199" i="6"/>
  <c r="C191" i="6"/>
  <c r="D183" i="6"/>
  <c r="I159" i="6"/>
  <c r="G151" i="6"/>
  <c r="C143" i="6"/>
  <c r="I119" i="6"/>
  <c r="C103" i="6"/>
  <c r="F87" i="6"/>
  <c r="G71" i="6"/>
  <c r="C55" i="6"/>
  <c r="D39" i="6"/>
  <c r="F23" i="6"/>
  <c r="B286" i="6"/>
  <c r="J286" i="6"/>
  <c r="G278" i="6"/>
  <c r="I278" i="6"/>
  <c r="B278" i="6"/>
  <c r="J278" i="6"/>
  <c r="H270" i="6"/>
  <c r="B270" i="6"/>
  <c r="J270" i="6"/>
  <c r="C270" i="6"/>
  <c r="H262" i="6"/>
  <c r="B262" i="6"/>
  <c r="J262" i="6"/>
  <c r="C262" i="6"/>
  <c r="F254" i="6"/>
  <c r="H254" i="6"/>
  <c r="I254" i="6"/>
  <c r="E246" i="6"/>
  <c r="G246" i="6"/>
  <c r="H246" i="6"/>
  <c r="D238" i="6"/>
  <c r="F238" i="6"/>
  <c r="G238" i="6"/>
  <c r="C230" i="6"/>
  <c r="E230" i="6"/>
  <c r="F230" i="6"/>
  <c r="C222" i="6"/>
  <c r="E222" i="6"/>
  <c r="F222" i="6"/>
  <c r="C214" i="6"/>
  <c r="E214" i="6"/>
  <c r="F214" i="6"/>
  <c r="C206" i="6"/>
  <c r="E206" i="6"/>
  <c r="F206" i="6"/>
  <c r="H198" i="6"/>
  <c r="B198" i="6"/>
  <c r="J198" i="6"/>
  <c r="C198" i="6"/>
  <c r="F190" i="6"/>
  <c r="H190" i="6"/>
  <c r="I190" i="6"/>
  <c r="F182" i="6"/>
  <c r="H182" i="6"/>
  <c r="I182" i="6"/>
  <c r="C174" i="6"/>
  <c r="E174" i="6"/>
  <c r="F174" i="6"/>
  <c r="H166" i="6"/>
  <c r="B166" i="6"/>
  <c r="J166" i="6"/>
  <c r="C166" i="6"/>
  <c r="E158" i="6"/>
  <c r="G158" i="6"/>
  <c r="H158" i="6"/>
  <c r="B150" i="6"/>
  <c r="J150" i="6"/>
  <c r="D150" i="6"/>
  <c r="E150" i="6"/>
  <c r="G142" i="6"/>
  <c r="I142" i="6"/>
  <c r="B142" i="6"/>
  <c r="J142" i="6"/>
  <c r="D134" i="6"/>
  <c r="F134" i="6"/>
  <c r="G134" i="6"/>
  <c r="I126" i="6"/>
  <c r="C126" i="6"/>
  <c r="D126" i="6"/>
  <c r="F118" i="6"/>
  <c r="H118" i="6"/>
  <c r="I118" i="6"/>
  <c r="C110" i="6"/>
  <c r="E110" i="6"/>
  <c r="F110" i="6"/>
  <c r="H102" i="6"/>
  <c r="B102" i="6"/>
  <c r="J102" i="6"/>
  <c r="C102" i="6"/>
  <c r="E94" i="6"/>
  <c r="F94" i="6"/>
  <c r="G94" i="6"/>
  <c r="H94" i="6"/>
  <c r="B86" i="6"/>
  <c r="J86" i="6"/>
  <c r="C86" i="6"/>
  <c r="D86" i="6"/>
  <c r="E86" i="6"/>
  <c r="G78" i="6"/>
  <c r="H78" i="6"/>
  <c r="I78" i="6"/>
  <c r="B78" i="6"/>
  <c r="J78" i="6"/>
  <c r="D70" i="6"/>
  <c r="E70" i="6"/>
  <c r="F70" i="6"/>
  <c r="G70" i="6"/>
  <c r="I62" i="6"/>
  <c r="B62" i="6"/>
  <c r="J62" i="6"/>
  <c r="C62" i="6"/>
  <c r="D62" i="6"/>
  <c r="F54" i="6"/>
  <c r="G54" i="6"/>
  <c r="H54" i="6"/>
  <c r="I54" i="6"/>
  <c r="C46" i="6"/>
  <c r="D46" i="6"/>
  <c r="E46" i="6"/>
  <c r="F46" i="6"/>
  <c r="H38" i="6"/>
  <c r="I38" i="6"/>
  <c r="B38" i="6"/>
  <c r="J38" i="6"/>
  <c r="C38" i="6"/>
  <c r="E30" i="6"/>
  <c r="F30" i="6"/>
  <c r="G30" i="6"/>
  <c r="H30" i="6"/>
  <c r="B22" i="6"/>
  <c r="J22" i="6"/>
  <c r="C22" i="6"/>
  <c r="D22" i="6"/>
  <c r="E22" i="6"/>
  <c r="G14" i="6"/>
  <c r="H14" i="6"/>
  <c r="I14" i="6"/>
  <c r="B14" i="6"/>
  <c r="J14" i="6"/>
  <c r="I6" i="6"/>
  <c r="C6" i="6"/>
  <c r="D6" i="6"/>
  <c r="E6" i="6"/>
  <c r="F6" i="6"/>
  <c r="F279" i="6"/>
  <c r="I279" i="6"/>
  <c r="B215" i="6"/>
  <c r="J215" i="6"/>
  <c r="D215" i="6"/>
  <c r="E215" i="6"/>
  <c r="H127" i="6"/>
  <c r="B127" i="6"/>
  <c r="J127" i="6"/>
  <c r="C127" i="6"/>
  <c r="B111" i="6"/>
  <c r="J111" i="6"/>
  <c r="D111" i="6"/>
  <c r="E111" i="6"/>
  <c r="F15" i="6"/>
  <c r="G15" i="6"/>
  <c r="H15" i="6"/>
  <c r="I15" i="6"/>
  <c r="E495" i="6"/>
  <c r="H487" i="6"/>
  <c r="J479" i="6"/>
  <c r="B479" i="6"/>
  <c r="E471" i="6"/>
  <c r="G463" i="6"/>
  <c r="J455" i="6"/>
  <c r="B455" i="6"/>
  <c r="D447" i="6"/>
  <c r="G439" i="6"/>
  <c r="I431" i="6"/>
  <c r="J423" i="6"/>
  <c r="B423" i="6"/>
  <c r="C415" i="6"/>
  <c r="E407" i="6"/>
  <c r="G399" i="6"/>
  <c r="G391" i="6"/>
  <c r="H383" i="6"/>
  <c r="J375" i="6"/>
  <c r="B375" i="6"/>
  <c r="D367" i="6"/>
  <c r="D359" i="6"/>
  <c r="E351" i="6"/>
  <c r="G343" i="6"/>
  <c r="I335" i="6"/>
  <c r="J327" i="6"/>
  <c r="B327" i="6"/>
  <c r="J319" i="6"/>
  <c r="B319" i="6"/>
  <c r="J311" i="6"/>
  <c r="B311" i="6"/>
  <c r="C303" i="6"/>
  <c r="C295" i="6"/>
  <c r="E287" i="6"/>
  <c r="C263" i="6"/>
  <c r="I215" i="6"/>
  <c r="H207" i="6"/>
  <c r="D199" i="6"/>
  <c r="C183" i="6"/>
  <c r="H159" i="6"/>
  <c r="F151" i="6"/>
  <c r="I127" i="6"/>
  <c r="F119" i="6"/>
  <c r="F111" i="6"/>
  <c r="J95" i="6"/>
  <c r="E87" i="6"/>
  <c r="J79" i="6"/>
  <c r="B71" i="6"/>
  <c r="B55" i="6"/>
  <c r="C39" i="6"/>
  <c r="C30" i="6"/>
  <c r="J15" i="6"/>
  <c r="C14" i="6"/>
  <c r="E255" i="6"/>
  <c r="G255" i="6"/>
  <c r="H255" i="6"/>
  <c r="B231" i="6"/>
  <c r="J231" i="6"/>
  <c r="D231" i="6"/>
  <c r="E231" i="6"/>
  <c r="E191" i="6"/>
  <c r="G191" i="6"/>
  <c r="H191" i="6"/>
  <c r="G167" i="6"/>
  <c r="I167" i="6"/>
  <c r="B167" i="6"/>
  <c r="J167" i="6"/>
  <c r="D31" i="6"/>
  <c r="E31" i="6"/>
  <c r="F31" i="6"/>
  <c r="G31" i="6"/>
  <c r="D495" i="6"/>
  <c r="G487" i="6"/>
  <c r="I479" i="6"/>
  <c r="D471" i="6"/>
  <c r="F463" i="6"/>
  <c r="I455" i="6"/>
  <c r="C447" i="6"/>
  <c r="F439" i="6"/>
  <c r="H431" i="6"/>
  <c r="I423" i="6"/>
  <c r="J415" i="6"/>
  <c r="B415" i="6"/>
  <c r="D407" i="6"/>
  <c r="F399" i="6"/>
  <c r="F391" i="6"/>
  <c r="G383" i="6"/>
  <c r="I375" i="6"/>
  <c r="C367" i="6"/>
  <c r="C359" i="6"/>
  <c r="D351" i="6"/>
  <c r="F343" i="6"/>
  <c r="H335" i="6"/>
  <c r="I327" i="6"/>
  <c r="I319" i="6"/>
  <c r="I311" i="6"/>
  <c r="J303" i="6"/>
  <c r="B303" i="6"/>
  <c r="J295" i="6"/>
  <c r="B295" i="6"/>
  <c r="D287" i="6"/>
  <c r="J279" i="6"/>
  <c r="I223" i="6"/>
  <c r="H215" i="6"/>
  <c r="C199" i="6"/>
  <c r="B183" i="6"/>
  <c r="H167" i="6"/>
  <c r="E159" i="6"/>
  <c r="E151" i="6"/>
  <c r="J135" i="6"/>
  <c r="G127" i="6"/>
  <c r="D119" i="6"/>
  <c r="C111" i="6"/>
  <c r="G102" i="6"/>
  <c r="I95" i="6"/>
  <c r="B94" i="6"/>
  <c r="I86" i="6"/>
  <c r="E79" i="6"/>
  <c r="J70" i="6"/>
  <c r="G63" i="6"/>
  <c r="J54" i="6"/>
  <c r="I47" i="6"/>
  <c r="B46" i="6"/>
  <c r="G38" i="6"/>
  <c r="I31" i="6"/>
  <c r="B30" i="6"/>
  <c r="I22" i="6"/>
  <c r="E15" i="6"/>
  <c r="J6" i="6"/>
  <c r="G271" i="6"/>
  <c r="I271" i="6"/>
  <c r="B271" i="6"/>
  <c r="J271" i="6"/>
  <c r="C239" i="6"/>
  <c r="E239" i="6"/>
  <c r="F239" i="6"/>
  <c r="B207" i="6"/>
  <c r="J207" i="6"/>
  <c r="D207" i="6"/>
  <c r="E207" i="6"/>
  <c r="B175" i="6"/>
  <c r="J175" i="6"/>
  <c r="D175" i="6"/>
  <c r="E175" i="6"/>
  <c r="F143" i="6"/>
  <c r="H143" i="6"/>
  <c r="I143" i="6"/>
  <c r="I23" i="6"/>
  <c r="B23" i="6"/>
  <c r="J23" i="6"/>
  <c r="C23" i="6"/>
  <c r="D23" i="6"/>
  <c r="J447" i="6"/>
  <c r="J367" i="6"/>
  <c r="J359" i="6"/>
  <c r="H279" i="6"/>
  <c r="J255" i="6"/>
  <c r="J247" i="6"/>
  <c r="J239" i="6"/>
  <c r="I231" i="6"/>
  <c r="H223" i="6"/>
  <c r="G215" i="6"/>
  <c r="F207" i="6"/>
  <c r="F167" i="6"/>
  <c r="C159" i="6"/>
  <c r="B151" i="6"/>
  <c r="I135" i="6"/>
  <c r="F127" i="6"/>
  <c r="C119" i="6"/>
  <c r="F102" i="6"/>
  <c r="H95" i="6"/>
  <c r="H86" i="6"/>
  <c r="D79" i="6"/>
  <c r="I70" i="6"/>
  <c r="F63" i="6"/>
  <c r="E54" i="6"/>
  <c r="H47" i="6"/>
  <c r="F38" i="6"/>
  <c r="H31" i="6"/>
  <c r="H22" i="6"/>
  <c r="D15" i="6"/>
  <c r="H6" i="6"/>
  <c r="F7" i="6"/>
  <c r="E7" i="6"/>
  <c r="D7" i="6"/>
  <c r="E498" i="6"/>
  <c r="F498" i="6"/>
  <c r="G498" i="6"/>
  <c r="I498" i="6"/>
  <c r="J498" i="6"/>
  <c r="H498" i="6"/>
  <c r="B498" i="6"/>
  <c r="E466" i="6"/>
  <c r="F466" i="6"/>
  <c r="G466" i="6"/>
  <c r="H466" i="6"/>
  <c r="I466" i="6"/>
  <c r="J466" i="6"/>
  <c r="B466" i="6"/>
  <c r="C426" i="6"/>
  <c r="D426" i="6"/>
  <c r="F426" i="6"/>
  <c r="G426" i="6"/>
  <c r="H426" i="6"/>
  <c r="I426" i="6"/>
  <c r="J426" i="6"/>
  <c r="C386" i="6"/>
  <c r="D386" i="6"/>
  <c r="H386" i="6"/>
  <c r="F386" i="6"/>
  <c r="I386" i="6"/>
  <c r="E386" i="6"/>
  <c r="J386" i="6"/>
  <c r="B386" i="6"/>
  <c r="C354" i="6"/>
  <c r="D354" i="6"/>
  <c r="F354" i="6"/>
  <c r="E354" i="6"/>
  <c r="G354" i="6"/>
  <c r="H354" i="6"/>
  <c r="I354" i="6"/>
  <c r="J354" i="6"/>
  <c r="C314" i="6"/>
  <c r="D314" i="6"/>
  <c r="F314" i="6"/>
  <c r="I314" i="6"/>
  <c r="G314" i="6"/>
  <c r="J314" i="6"/>
  <c r="E314" i="6"/>
  <c r="B314" i="6"/>
  <c r="C282" i="6"/>
  <c r="I282" i="6"/>
  <c r="J282" i="6"/>
  <c r="D282" i="6"/>
  <c r="G282" i="6"/>
  <c r="F282" i="6"/>
  <c r="B282" i="6"/>
  <c r="E282" i="6"/>
  <c r="C242" i="6"/>
  <c r="D242" i="6"/>
  <c r="B242" i="6"/>
  <c r="E242" i="6"/>
  <c r="F242" i="6"/>
  <c r="G242" i="6"/>
  <c r="H242" i="6"/>
  <c r="I242" i="6"/>
  <c r="J242" i="6"/>
  <c r="C218" i="6"/>
  <c r="D218" i="6"/>
  <c r="J218" i="6"/>
  <c r="B218" i="6"/>
  <c r="E218" i="6"/>
  <c r="I218" i="6"/>
  <c r="F218" i="6"/>
  <c r="G218" i="6"/>
  <c r="H218" i="6"/>
  <c r="C186" i="6"/>
  <c r="I186" i="6"/>
  <c r="J186" i="6"/>
  <c r="D186" i="6"/>
  <c r="B186" i="6"/>
  <c r="E186" i="6"/>
  <c r="F186" i="6"/>
  <c r="G186" i="6"/>
  <c r="H186" i="6"/>
  <c r="I154" i="6"/>
  <c r="C154" i="6"/>
  <c r="D154" i="6"/>
  <c r="E154" i="6"/>
  <c r="H154" i="6"/>
  <c r="J154" i="6"/>
  <c r="B154" i="6"/>
  <c r="F154" i="6"/>
  <c r="G154" i="6"/>
  <c r="I122" i="6"/>
  <c r="C122" i="6"/>
  <c r="D122" i="6"/>
  <c r="B122" i="6"/>
  <c r="E122" i="6"/>
  <c r="F122" i="6"/>
  <c r="G122" i="6"/>
  <c r="H122" i="6"/>
  <c r="J122" i="6"/>
  <c r="I98" i="6"/>
  <c r="C98" i="6"/>
  <c r="D98" i="6"/>
  <c r="B98" i="6"/>
  <c r="E98" i="6"/>
  <c r="F98" i="6"/>
  <c r="G98" i="6"/>
  <c r="H98" i="6"/>
  <c r="J98" i="6"/>
  <c r="H74" i="6"/>
  <c r="I74" i="6"/>
  <c r="B74" i="6"/>
  <c r="J74" i="6"/>
  <c r="C74" i="6"/>
  <c r="D74" i="6"/>
  <c r="G74" i="6"/>
  <c r="E74" i="6"/>
  <c r="F74" i="6"/>
  <c r="H34" i="6"/>
  <c r="I34" i="6"/>
  <c r="B34" i="6"/>
  <c r="J34" i="6"/>
  <c r="C34" i="6"/>
  <c r="D34" i="6"/>
  <c r="E34" i="6"/>
  <c r="F34" i="6"/>
  <c r="G34" i="6"/>
  <c r="G386" i="6"/>
  <c r="B354" i="6"/>
  <c r="B2" i="6"/>
  <c r="E2" i="6"/>
  <c r="D2" i="6"/>
  <c r="G2" i="6"/>
  <c r="H2" i="6"/>
  <c r="F2" i="6"/>
  <c r="E474" i="6"/>
  <c r="G474" i="6"/>
  <c r="F474" i="6"/>
  <c r="I474" i="6"/>
  <c r="H474" i="6"/>
  <c r="B474" i="6"/>
  <c r="J474" i="6"/>
  <c r="C434" i="6"/>
  <c r="D434" i="6"/>
  <c r="B434" i="6"/>
  <c r="E434" i="6"/>
  <c r="F434" i="6"/>
  <c r="G434" i="6"/>
  <c r="H434" i="6"/>
  <c r="I434" i="6"/>
  <c r="C402" i="6"/>
  <c r="D402" i="6"/>
  <c r="B402" i="6"/>
  <c r="E402" i="6"/>
  <c r="F402" i="6"/>
  <c r="J402" i="6"/>
  <c r="G402" i="6"/>
  <c r="I402" i="6"/>
  <c r="H402" i="6"/>
  <c r="C362" i="6"/>
  <c r="D362" i="6"/>
  <c r="F362" i="6"/>
  <c r="G362" i="6"/>
  <c r="B362" i="6"/>
  <c r="H362" i="6"/>
  <c r="I362" i="6"/>
  <c r="J362" i="6"/>
  <c r="C330" i="6"/>
  <c r="D330" i="6"/>
  <c r="F330" i="6"/>
  <c r="H330" i="6"/>
  <c r="I330" i="6"/>
  <c r="B330" i="6"/>
  <c r="E330" i="6"/>
  <c r="G330" i="6"/>
  <c r="C290" i="6"/>
  <c r="D290" i="6"/>
  <c r="E290" i="6"/>
  <c r="G290" i="6"/>
  <c r="F290" i="6"/>
  <c r="H290" i="6"/>
  <c r="I290" i="6"/>
  <c r="J290" i="6"/>
  <c r="C258" i="6"/>
  <c r="D258" i="6"/>
  <c r="H258" i="6"/>
  <c r="I258" i="6"/>
  <c r="E258" i="6"/>
  <c r="F258" i="6"/>
  <c r="G258" i="6"/>
  <c r="J258" i="6"/>
  <c r="C226" i="6"/>
  <c r="D226" i="6"/>
  <c r="H226" i="6"/>
  <c r="I226" i="6"/>
  <c r="J226" i="6"/>
  <c r="B226" i="6"/>
  <c r="E226" i="6"/>
  <c r="F226" i="6"/>
  <c r="G226" i="6"/>
  <c r="C178" i="6"/>
  <c r="D178" i="6"/>
  <c r="F178" i="6"/>
  <c r="G178" i="6"/>
  <c r="I178" i="6"/>
  <c r="H178" i="6"/>
  <c r="J178" i="6"/>
  <c r="B178" i="6"/>
  <c r="I162" i="6"/>
  <c r="C162" i="6"/>
  <c r="D162" i="6"/>
  <c r="B162" i="6"/>
  <c r="E162" i="6"/>
  <c r="G162" i="6"/>
  <c r="H162" i="6"/>
  <c r="J162" i="6"/>
  <c r="F162" i="6"/>
  <c r="I138" i="6"/>
  <c r="C138" i="6"/>
  <c r="D138" i="6"/>
  <c r="F138" i="6"/>
  <c r="G138" i="6"/>
  <c r="J138" i="6"/>
  <c r="B138" i="6"/>
  <c r="E138" i="6"/>
  <c r="H138" i="6"/>
  <c r="I114" i="6"/>
  <c r="C114" i="6"/>
  <c r="D114" i="6"/>
  <c r="H114" i="6"/>
  <c r="J114" i="6"/>
  <c r="B114" i="6"/>
  <c r="E114" i="6"/>
  <c r="F114" i="6"/>
  <c r="G114" i="6"/>
  <c r="H90" i="6"/>
  <c r="I90" i="6"/>
  <c r="C90" i="6"/>
  <c r="D90" i="6"/>
  <c r="B90" i="6"/>
  <c r="E90" i="6"/>
  <c r="F90" i="6"/>
  <c r="G90" i="6"/>
  <c r="J90" i="6"/>
  <c r="H66" i="6"/>
  <c r="I66" i="6"/>
  <c r="B66" i="6"/>
  <c r="J66" i="6"/>
  <c r="C66" i="6"/>
  <c r="D66" i="6"/>
  <c r="E66" i="6"/>
  <c r="F66" i="6"/>
  <c r="G66" i="6"/>
  <c r="H18" i="6"/>
  <c r="I18" i="6"/>
  <c r="B18" i="6"/>
  <c r="J18" i="6"/>
  <c r="C18" i="6"/>
  <c r="D18" i="6"/>
  <c r="E18" i="6"/>
  <c r="F18" i="6"/>
  <c r="G18" i="6"/>
  <c r="D498" i="6"/>
  <c r="D482" i="6"/>
  <c r="D466" i="6"/>
  <c r="D450" i="6"/>
  <c r="J434" i="6"/>
  <c r="I410" i="6"/>
  <c r="H314" i="6"/>
  <c r="E458" i="6"/>
  <c r="F458" i="6"/>
  <c r="G458" i="6"/>
  <c r="B458" i="6"/>
  <c r="H458" i="6"/>
  <c r="I458" i="6"/>
  <c r="J458" i="6"/>
  <c r="C418" i="6"/>
  <c r="D418" i="6"/>
  <c r="H418" i="6"/>
  <c r="I418" i="6"/>
  <c r="J418" i="6"/>
  <c r="E418" i="6"/>
  <c r="B418" i="6"/>
  <c r="C370" i="6"/>
  <c r="D370" i="6"/>
  <c r="B370" i="6"/>
  <c r="E370" i="6"/>
  <c r="J370" i="6"/>
  <c r="F370" i="6"/>
  <c r="G370" i="6"/>
  <c r="I370" i="6"/>
  <c r="H370" i="6"/>
  <c r="C322" i="6"/>
  <c r="D322" i="6"/>
  <c r="F322" i="6"/>
  <c r="J322" i="6"/>
  <c r="B322" i="6"/>
  <c r="H322" i="6"/>
  <c r="E322" i="6"/>
  <c r="G322" i="6"/>
  <c r="C266" i="6"/>
  <c r="B266" i="6"/>
  <c r="D266" i="6"/>
  <c r="F266" i="6"/>
  <c r="H266" i="6"/>
  <c r="I266" i="6"/>
  <c r="E266" i="6"/>
  <c r="G266" i="6"/>
  <c r="C210" i="6"/>
  <c r="D210" i="6"/>
  <c r="B210" i="6"/>
  <c r="E210" i="6"/>
  <c r="F210" i="6"/>
  <c r="G210" i="6"/>
  <c r="H210" i="6"/>
  <c r="I210" i="6"/>
  <c r="J210" i="6"/>
  <c r="H42" i="6"/>
  <c r="I42" i="6"/>
  <c r="B42" i="6"/>
  <c r="J42" i="6"/>
  <c r="C42" i="6"/>
  <c r="D42" i="6"/>
  <c r="G42" i="6"/>
  <c r="E42" i="6"/>
  <c r="F42" i="6"/>
  <c r="C498" i="6"/>
  <c r="C466" i="6"/>
  <c r="J266" i="6"/>
  <c r="E482" i="6"/>
  <c r="F482" i="6"/>
  <c r="G482" i="6"/>
  <c r="J482" i="6"/>
  <c r="H482" i="6"/>
  <c r="I482" i="6"/>
  <c r="B482" i="6"/>
  <c r="C442" i="6"/>
  <c r="D442" i="6"/>
  <c r="J442" i="6"/>
  <c r="B442" i="6"/>
  <c r="G442" i="6"/>
  <c r="E442" i="6"/>
  <c r="F442" i="6"/>
  <c r="C410" i="6"/>
  <c r="D410" i="6"/>
  <c r="J410" i="6"/>
  <c r="B410" i="6"/>
  <c r="E410" i="6"/>
  <c r="G410" i="6"/>
  <c r="F410" i="6"/>
  <c r="C378" i="6"/>
  <c r="D378" i="6"/>
  <c r="J378" i="6"/>
  <c r="B378" i="6"/>
  <c r="E378" i="6"/>
  <c r="F378" i="6"/>
  <c r="G378" i="6"/>
  <c r="H378" i="6"/>
  <c r="C338" i="6"/>
  <c r="D338" i="6"/>
  <c r="F338" i="6"/>
  <c r="B338" i="6"/>
  <c r="E338" i="6"/>
  <c r="G338" i="6"/>
  <c r="J338" i="6"/>
  <c r="H338" i="6"/>
  <c r="I338" i="6"/>
  <c r="C306" i="6"/>
  <c r="J306" i="6"/>
  <c r="B306" i="6"/>
  <c r="E306" i="6"/>
  <c r="F306" i="6"/>
  <c r="G306" i="6"/>
  <c r="H306" i="6"/>
  <c r="I306" i="6"/>
  <c r="C274" i="6"/>
  <c r="F274" i="6"/>
  <c r="G274" i="6"/>
  <c r="I274" i="6"/>
  <c r="D274" i="6"/>
  <c r="E274" i="6"/>
  <c r="H274" i="6"/>
  <c r="J274" i="6"/>
  <c r="C234" i="6"/>
  <c r="D234" i="6"/>
  <c r="F234" i="6"/>
  <c r="G234" i="6"/>
  <c r="H234" i="6"/>
  <c r="I234" i="6"/>
  <c r="B234" i="6"/>
  <c r="E234" i="6"/>
  <c r="J234" i="6"/>
  <c r="C202" i="6"/>
  <c r="D202" i="6"/>
  <c r="F202" i="6"/>
  <c r="G202" i="6"/>
  <c r="H202" i="6"/>
  <c r="I202" i="6"/>
  <c r="J202" i="6"/>
  <c r="B202" i="6"/>
  <c r="I170" i="6"/>
  <c r="C170" i="6"/>
  <c r="D170" i="6"/>
  <c r="F170" i="6"/>
  <c r="G170" i="6"/>
  <c r="J170" i="6"/>
  <c r="H170" i="6"/>
  <c r="E170" i="6"/>
  <c r="B170" i="6"/>
  <c r="I146" i="6"/>
  <c r="C146" i="6"/>
  <c r="D146" i="6"/>
  <c r="H146" i="6"/>
  <c r="J146" i="6"/>
  <c r="F146" i="6"/>
  <c r="G146" i="6"/>
  <c r="B146" i="6"/>
  <c r="E146" i="6"/>
  <c r="I130" i="6"/>
  <c r="C130" i="6"/>
  <c r="D130" i="6"/>
  <c r="B130" i="6"/>
  <c r="E130" i="6"/>
  <c r="G130" i="6"/>
  <c r="F130" i="6"/>
  <c r="H130" i="6"/>
  <c r="J130" i="6"/>
  <c r="I106" i="6"/>
  <c r="C106" i="6"/>
  <c r="D106" i="6"/>
  <c r="F106" i="6"/>
  <c r="G106" i="6"/>
  <c r="H106" i="6"/>
  <c r="J106" i="6"/>
  <c r="E106" i="6"/>
  <c r="B106" i="6"/>
  <c r="H82" i="6"/>
  <c r="I82" i="6"/>
  <c r="B82" i="6"/>
  <c r="J82" i="6"/>
  <c r="C82" i="6"/>
  <c r="D82" i="6"/>
  <c r="G82" i="6"/>
  <c r="E82" i="6"/>
  <c r="F82" i="6"/>
  <c r="H58" i="6"/>
  <c r="I58" i="6"/>
  <c r="B58" i="6"/>
  <c r="J58" i="6"/>
  <c r="C58" i="6"/>
  <c r="D58" i="6"/>
  <c r="E58" i="6"/>
  <c r="F58" i="6"/>
  <c r="G58" i="6"/>
  <c r="H50" i="6"/>
  <c r="I50" i="6"/>
  <c r="B50" i="6"/>
  <c r="J50" i="6"/>
  <c r="C50" i="6"/>
  <c r="D50" i="6"/>
  <c r="E50" i="6"/>
  <c r="F50" i="6"/>
  <c r="G50" i="6"/>
  <c r="H10" i="6"/>
  <c r="I10" i="6"/>
  <c r="B10" i="6"/>
  <c r="J10" i="6"/>
  <c r="C10" i="6"/>
  <c r="D10" i="6"/>
  <c r="G10" i="6"/>
  <c r="E10" i="6"/>
  <c r="F10" i="6"/>
  <c r="G418" i="6"/>
  <c r="J330" i="6"/>
  <c r="E362" i="6"/>
  <c r="H282" i="6"/>
  <c r="B258" i="6"/>
  <c r="E178" i="6"/>
  <c r="E490" i="6"/>
  <c r="G490" i="6"/>
  <c r="B490" i="6"/>
  <c r="F490" i="6"/>
  <c r="I490" i="6"/>
  <c r="H490" i="6"/>
  <c r="J490" i="6"/>
  <c r="C450" i="6"/>
  <c r="E450" i="6"/>
  <c r="F450" i="6"/>
  <c r="G450" i="6"/>
  <c r="J450" i="6"/>
  <c r="H450" i="6"/>
  <c r="I450" i="6"/>
  <c r="C394" i="6"/>
  <c r="D394" i="6"/>
  <c r="F394" i="6"/>
  <c r="G394" i="6"/>
  <c r="H394" i="6"/>
  <c r="B394" i="6"/>
  <c r="I394" i="6"/>
  <c r="J394" i="6"/>
  <c r="C346" i="6"/>
  <c r="D346" i="6"/>
  <c r="F346" i="6"/>
  <c r="B346" i="6"/>
  <c r="J346" i="6"/>
  <c r="E346" i="6"/>
  <c r="G346" i="6"/>
  <c r="H346" i="6"/>
  <c r="I346" i="6"/>
  <c r="C298" i="6"/>
  <c r="G298" i="6"/>
  <c r="H298" i="6"/>
  <c r="J298" i="6"/>
  <c r="B298" i="6"/>
  <c r="F298" i="6"/>
  <c r="D298" i="6"/>
  <c r="E298" i="6"/>
  <c r="C250" i="6"/>
  <c r="D250" i="6"/>
  <c r="J250" i="6"/>
  <c r="B250" i="6"/>
  <c r="E250" i="6"/>
  <c r="F250" i="6"/>
  <c r="G250" i="6"/>
  <c r="H250" i="6"/>
  <c r="I250" i="6"/>
  <c r="C194" i="6"/>
  <c r="D194" i="6"/>
  <c r="F194" i="6"/>
  <c r="H194" i="6"/>
  <c r="I194" i="6"/>
  <c r="J194" i="6"/>
  <c r="B194" i="6"/>
  <c r="E194" i="6"/>
  <c r="G194" i="6"/>
  <c r="H26" i="6"/>
  <c r="I26" i="6"/>
  <c r="B26" i="6"/>
  <c r="J26" i="6"/>
  <c r="C26" i="6"/>
  <c r="D26" i="6"/>
  <c r="E26" i="6"/>
  <c r="F26" i="6"/>
  <c r="G26" i="6"/>
  <c r="C474" i="6"/>
  <c r="E426" i="6"/>
  <c r="I298" i="6"/>
  <c r="D425" i="6"/>
  <c r="E425" i="6"/>
  <c r="D369" i="6"/>
  <c r="E369" i="6"/>
  <c r="D297" i="6"/>
  <c r="G297" i="6"/>
  <c r="H297" i="6"/>
  <c r="J297" i="6"/>
  <c r="I41" i="6"/>
  <c r="B41" i="6"/>
  <c r="J41" i="6"/>
  <c r="C41" i="6"/>
  <c r="D41" i="6"/>
  <c r="E41" i="6"/>
  <c r="F41" i="6"/>
  <c r="G41" i="6"/>
  <c r="H41" i="6"/>
  <c r="J449" i="6"/>
  <c r="J425" i="6"/>
  <c r="H369" i="6"/>
  <c r="E408" i="6"/>
  <c r="F408" i="6"/>
  <c r="E320" i="6"/>
  <c r="F320" i="6"/>
  <c r="H320" i="6"/>
  <c r="B32" i="6"/>
  <c r="J32" i="6"/>
  <c r="C32" i="6"/>
  <c r="D32" i="6"/>
  <c r="E32" i="6"/>
  <c r="F32" i="6"/>
  <c r="G32" i="6"/>
  <c r="H32" i="6"/>
  <c r="I32" i="6"/>
  <c r="J489" i="6"/>
  <c r="B481" i="6"/>
  <c r="G433" i="6"/>
  <c r="D432" i="6"/>
  <c r="I425" i="6"/>
  <c r="J416" i="6"/>
  <c r="B408" i="6"/>
  <c r="G401" i="6"/>
  <c r="D400" i="6"/>
  <c r="I393" i="6"/>
  <c r="J384" i="6"/>
  <c r="C377" i="6"/>
  <c r="B376" i="6"/>
  <c r="G369" i="6"/>
  <c r="I361" i="6"/>
  <c r="D360" i="6"/>
  <c r="H353" i="6"/>
  <c r="C352" i="6"/>
  <c r="C337" i="6"/>
  <c r="J320" i="6"/>
  <c r="I312" i="6"/>
  <c r="H289" i="6"/>
  <c r="G280" i="6"/>
  <c r="E273" i="6"/>
  <c r="I264" i="6"/>
  <c r="C249" i="6"/>
  <c r="J232" i="6"/>
  <c r="C224" i="6"/>
  <c r="H176" i="6"/>
  <c r="D409" i="6"/>
  <c r="E409" i="6"/>
  <c r="D385" i="6"/>
  <c r="E385" i="6"/>
  <c r="D345" i="6"/>
  <c r="E345" i="6"/>
  <c r="G345" i="6"/>
  <c r="D305" i="6"/>
  <c r="J305" i="6"/>
  <c r="B305" i="6"/>
  <c r="E305" i="6"/>
  <c r="D265" i="6"/>
  <c r="B265" i="6"/>
  <c r="C265" i="6"/>
  <c r="F265" i="6"/>
  <c r="D233" i="6"/>
  <c r="E233" i="6"/>
  <c r="C233" i="6"/>
  <c r="F233" i="6"/>
  <c r="G233" i="6"/>
  <c r="H233" i="6"/>
  <c r="D201" i="6"/>
  <c r="E201" i="6"/>
  <c r="C201" i="6"/>
  <c r="F201" i="6"/>
  <c r="G201" i="6"/>
  <c r="H201" i="6"/>
  <c r="I201" i="6"/>
  <c r="B169" i="6"/>
  <c r="J169" i="6"/>
  <c r="D169" i="6"/>
  <c r="E169" i="6"/>
  <c r="C169" i="6"/>
  <c r="G169" i="6"/>
  <c r="F169" i="6"/>
  <c r="H169" i="6"/>
  <c r="B145" i="6"/>
  <c r="J145" i="6"/>
  <c r="D145" i="6"/>
  <c r="E145" i="6"/>
  <c r="F145" i="6"/>
  <c r="G145" i="6"/>
  <c r="I145" i="6"/>
  <c r="C145" i="6"/>
  <c r="B121" i="6"/>
  <c r="J121" i="6"/>
  <c r="D121" i="6"/>
  <c r="E121" i="6"/>
  <c r="H121" i="6"/>
  <c r="I121" i="6"/>
  <c r="B105" i="6"/>
  <c r="J105" i="6"/>
  <c r="D105" i="6"/>
  <c r="E105" i="6"/>
  <c r="C105" i="6"/>
  <c r="F105" i="6"/>
  <c r="G105" i="6"/>
  <c r="I81" i="6"/>
  <c r="B81" i="6"/>
  <c r="J81" i="6"/>
  <c r="C81" i="6"/>
  <c r="D81" i="6"/>
  <c r="E81" i="6"/>
  <c r="F81" i="6"/>
  <c r="G81" i="6"/>
  <c r="H81" i="6"/>
  <c r="I57" i="6"/>
  <c r="B57" i="6"/>
  <c r="J57" i="6"/>
  <c r="C57" i="6"/>
  <c r="D57" i="6"/>
  <c r="E57" i="6"/>
  <c r="G57" i="6"/>
  <c r="H57" i="6"/>
  <c r="F57" i="6"/>
  <c r="I17" i="6"/>
  <c r="B17" i="6"/>
  <c r="J17" i="6"/>
  <c r="C17" i="6"/>
  <c r="D17" i="6"/>
  <c r="E17" i="6"/>
  <c r="F17" i="6"/>
  <c r="G17" i="6"/>
  <c r="H17" i="6"/>
  <c r="C489" i="6"/>
  <c r="F441" i="6"/>
  <c r="B417" i="6"/>
  <c r="F377" i="6"/>
  <c r="H305" i="6"/>
  <c r="H273" i="6"/>
  <c r="E424" i="6"/>
  <c r="F424" i="6"/>
  <c r="E392" i="6"/>
  <c r="F392" i="6"/>
  <c r="E368" i="6"/>
  <c r="F368" i="6"/>
  <c r="E336" i="6"/>
  <c r="F336" i="6"/>
  <c r="H336" i="6"/>
  <c r="E296" i="6"/>
  <c r="G296" i="6"/>
  <c r="H296" i="6"/>
  <c r="J296" i="6"/>
  <c r="E272" i="6"/>
  <c r="F272" i="6"/>
  <c r="G272" i="6"/>
  <c r="I272" i="6"/>
  <c r="E240" i="6"/>
  <c r="F240" i="6"/>
  <c r="J240" i="6"/>
  <c r="B240" i="6"/>
  <c r="C240" i="6"/>
  <c r="E216" i="6"/>
  <c r="F216" i="6"/>
  <c r="H216" i="6"/>
  <c r="I216" i="6"/>
  <c r="J216" i="6"/>
  <c r="E192" i="6"/>
  <c r="C192" i="6"/>
  <c r="D192" i="6"/>
  <c r="G192" i="6"/>
  <c r="B192" i="6"/>
  <c r="F192" i="6"/>
  <c r="C168" i="6"/>
  <c r="E168" i="6"/>
  <c r="F168" i="6"/>
  <c r="J168" i="6"/>
  <c r="B168" i="6"/>
  <c r="G168" i="6"/>
  <c r="H168" i="6"/>
  <c r="I168" i="6"/>
  <c r="C144" i="6"/>
  <c r="E144" i="6"/>
  <c r="F144" i="6"/>
  <c r="B144" i="6"/>
  <c r="G144" i="6"/>
  <c r="D144" i="6"/>
  <c r="H144" i="6"/>
  <c r="I144" i="6"/>
  <c r="J144" i="6"/>
  <c r="C120" i="6"/>
  <c r="E120" i="6"/>
  <c r="F120" i="6"/>
  <c r="D120" i="6"/>
  <c r="G120" i="6"/>
  <c r="H120" i="6"/>
  <c r="I120" i="6"/>
  <c r="B120" i="6"/>
  <c r="J120" i="6"/>
  <c r="C96" i="6"/>
  <c r="E96" i="6"/>
  <c r="F96" i="6"/>
  <c r="H96" i="6"/>
  <c r="I96" i="6"/>
  <c r="J96" i="6"/>
  <c r="B96" i="6"/>
  <c r="D96" i="6"/>
  <c r="B72" i="6"/>
  <c r="J72" i="6"/>
  <c r="C72" i="6"/>
  <c r="D72" i="6"/>
  <c r="E72" i="6"/>
  <c r="F72" i="6"/>
  <c r="G72" i="6"/>
  <c r="H72" i="6"/>
  <c r="I72" i="6"/>
  <c r="B16" i="6"/>
  <c r="J16" i="6"/>
  <c r="C16" i="6"/>
  <c r="D16" i="6"/>
  <c r="E16" i="6"/>
  <c r="F16" i="6"/>
  <c r="I16" i="6"/>
  <c r="G16" i="6"/>
  <c r="H16" i="6"/>
  <c r="J497" i="6"/>
  <c r="C496" i="6"/>
  <c r="C480" i="6"/>
  <c r="J473" i="6"/>
  <c r="B473" i="6"/>
  <c r="C472" i="6"/>
  <c r="B465" i="6"/>
  <c r="J457" i="6"/>
  <c r="B457" i="6"/>
  <c r="C456" i="6"/>
  <c r="I449" i="6"/>
  <c r="I448" i="6"/>
  <c r="C441" i="6"/>
  <c r="I497" i="6"/>
  <c r="J496" i="6"/>
  <c r="B496" i="6"/>
  <c r="I489" i="6"/>
  <c r="J488" i="6"/>
  <c r="B488" i="6"/>
  <c r="I481" i="6"/>
  <c r="J480" i="6"/>
  <c r="B480" i="6"/>
  <c r="I473" i="6"/>
  <c r="J472" i="6"/>
  <c r="B472" i="6"/>
  <c r="I465" i="6"/>
  <c r="J464" i="6"/>
  <c r="B464" i="6"/>
  <c r="I457" i="6"/>
  <c r="J456" i="6"/>
  <c r="B456" i="6"/>
  <c r="H449" i="6"/>
  <c r="H448" i="6"/>
  <c r="F433" i="6"/>
  <c r="C432" i="6"/>
  <c r="H425" i="6"/>
  <c r="G424" i="6"/>
  <c r="I416" i="6"/>
  <c r="B409" i="6"/>
  <c r="F401" i="6"/>
  <c r="C400" i="6"/>
  <c r="H393" i="6"/>
  <c r="G392" i="6"/>
  <c r="J385" i="6"/>
  <c r="I384" i="6"/>
  <c r="B377" i="6"/>
  <c r="F369" i="6"/>
  <c r="C368" i="6"/>
  <c r="C360" i="6"/>
  <c r="F353" i="6"/>
  <c r="C345" i="6"/>
  <c r="J328" i="6"/>
  <c r="I320" i="6"/>
  <c r="J313" i="6"/>
  <c r="G312" i="6"/>
  <c r="F305" i="6"/>
  <c r="D296" i="6"/>
  <c r="F289" i="6"/>
  <c r="F280" i="6"/>
  <c r="C273" i="6"/>
  <c r="H264" i="6"/>
  <c r="J256" i="6"/>
  <c r="G248" i="6"/>
  <c r="I240" i="6"/>
  <c r="I232" i="6"/>
  <c r="C216" i="6"/>
  <c r="J200" i="6"/>
  <c r="I169" i="6"/>
  <c r="I161" i="6"/>
  <c r="D417" i="6"/>
  <c r="E417" i="6"/>
  <c r="D361" i="6"/>
  <c r="E361" i="6"/>
  <c r="G361" i="6"/>
  <c r="D321" i="6"/>
  <c r="E321" i="6"/>
  <c r="G321" i="6"/>
  <c r="D281" i="6"/>
  <c r="I281" i="6"/>
  <c r="J281" i="6"/>
  <c r="C281" i="6"/>
  <c r="D225" i="6"/>
  <c r="E225" i="6"/>
  <c r="G225" i="6"/>
  <c r="H225" i="6"/>
  <c r="I225" i="6"/>
  <c r="J225" i="6"/>
  <c r="D177" i="6"/>
  <c r="E177" i="6"/>
  <c r="C177" i="6"/>
  <c r="F177" i="6"/>
  <c r="H177" i="6"/>
  <c r="B177" i="6"/>
  <c r="G177" i="6"/>
  <c r="I177" i="6"/>
  <c r="I33" i="6"/>
  <c r="B33" i="6"/>
  <c r="J33" i="6"/>
  <c r="C33" i="6"/>
  <c r="D33" i="6"/>
  <c r="E33" i="6"/>
  <c r="F33" i="6"/>
  <c r="G33" i="6"/>
  <c r="H33" i="6"/>
  <c r="J361" i="6"/>
  <c r="E440" i="6"/>
  <c r="F440" i="6"/>
  <c r="E352" i="6"/>
  <c r="F352" i="6"/>
  <c r="H352" i="6"/>
  <c r="B40" i="6"/>
  <c r="J40" i="6"/>
  <c r="C40" i="6"/>
  <c r="D40" i="6"/>
  <c r="E40" i="6"/>
  <c r="F40" i="6"/>
  <c r="G40" i="6"/>
  <c r="H40" i="6"/>
  <c r="I40" i="6"/>
  <c r="I480" i="6"/>
  <c r="H465" i="6"/>
  <c r="G448" i="6"/>
  <c r="C433" i="6"/>
  <c r="J408" i="6"/>
  <c r="C401" i="6"/>
  <c r="D392" i="6"/>
  <c r="I385" i="6"/>
  <c r="C369" i="6"/>
  <c r="B368" i="6"/>
  <c r="F361" i="6"/>
  <c r="B345" i="6"/>
  <c r="J336" i="6"/>
  <c r="I328" i="6"/>
  <c r="J321" i="6"/>
  <c r="G320" i="6"/>
  <c r="I313" i="6"/>
  <c r="C305" i="6"/>
  <c r="I297" i="6"/>
  <c r="C296" i="6"/>
  <c r="H281" i="6"/>
  <c r="D280" i="6"/>
  <c r="J265" i="6"/>
  <c r="C256" i="6"/>
  <c r="H240" i="6"/>
  <c r="B216" i="6"/>
  <c r="J209" i="6"/>
  <c r="D168" i="6"/>
  <c r="H129" i="6"/>
  <c r="G121" i="6"/>
  <c r="G97" i="6"/>
  <c r="D441" i="6"/>
  <c r="E441" i="6"/>
  <c r="D393" i="6"/>
  <c r="E393" i="6"/>
  <c r="D353" i="6"/>
  <c r="E353" i="6"/>
  <c r="G353" i="6"/>
  <c r="D329" i="6"/>
  <c r="E329" i="6"/>
  <c r="G329" i="6"/>
  <c r="D289" i="6"/>
  <c r="C289" i="6"/>
  <c r="E289" i="6"/>
  <c r="G289" i="6"/>
  <c r="D257" i="6"/>
  <c r="E257" i="6"/>
  <c r="G257" i="6"/>
  <c r="H257" i="6"/>
  <c r="I257" i="6"/>
  <c r="J257" i="6"/>
  <c r="D249" i="6"/>
  <c r="E249" i="6"/>
  <c r="I249" i="6"/>
  <c r="J249" i="6"/>
  <c r="B249" i="6"/>
  <c r="D217" i="6"/>
  <c r="E217" i="6"/>
  <c r="I217" i="6"/>
  <c r="J217" i="6"/>
  <c r="B217" i="6"/>
  <c r="D193" i="6"/>
  <c r="C193" i="6"/>
  <c r="E193" i="6"/>
  <c r="G193" i="6"/>
  <c r="B193" i="6"/>
  <c r="F193" i="6"/>
  <c r="H193" i="6"/>
  <c r="I193" i="6"/>
  <c r="J193" i="6"/>
  <c r="B161" i="6"/>
  <c r="J161" i="6"/>
  <c r="D161" i="6"/>
  <c r="E161" i="6"/>
  <c r="C161" i="6"/>
  <c r="F161" i="6"/>
  <c r="G161" i="6"/>
  <c r="B137" i="6"/>
  <c r="J137" i="6"/>
  <c r="D137" i="6"/>
  <c r="E137" i="6"/>
  <c r="C137" i="6"/>
  <c r="G137" i="6"/>
  <c r="B113" i="6"/>
  <c r="J113" i="6"/>
  <c r="D113" i="6"/>
  <c r="E113" i="6"/>
  <c r="F113" i="6"/>
  <c r="G113" i="6"/>
  <c r="H113" i="6"/>
  <c r="I113" i="6"/>
  <c r="C113" i="6"/>
  <c r="I89" i="6"/>
  <c r="B89" i="6"/>
  <c r="J89" i="6"/>
  <c r="D89" i="6"/>
  <c r="E89" i="6"/>
  <c r="F89" i="6"/>
  <c r="G89" i="6"/>
  <c r="H89" i="6"/>
  <c r="C89" i="6"/>
  <c r="I65" i="6"/>
  <c r="B65" i="6"/>
  <c r="J65" i="6"/>
  <c r="C65" i="6"/>
  <c r="D65" i="6"/>
  <c r="E65" i="6"/>
  <c r="F65" i="6"/>
  <c r="G65" i="6"/>
  <c r="I49" i="6"/>
  <c r="B49" i="6"/>
  <c r="J49" i="6"/>
  <c r="C49" i="6"/>
  <c r="D49" i="6"/>
  <c r="E49" i="6"/>
  <c r="F49" i="6"/>
  <c r="G49" i="6"/>
  <c r="H49" i="6"/>
  <c r="I9" i="6"/>
  <c r="B9" i="6"/>
  <c r="J9" i="6"/>
  <c r="C9" i="6"/>
  <c r="D9" i="6"/>
  <c r="E9" i="6"/>
  <c r="F9" i="6"/>
  <c r="G9" i="6"/>
  <c r="H9" i="6"/>
  <c r="C481" i="6"/>
  <c r="C457" i="6"/>
  <c r="H401" i="6"/>
  <c r="J393" i="6"/>
  <c r="H345" i="6"/>
  <c r="B321" i="6"/>
  <c r="C257" i="6"/>
  <c r="B233" i="6"/>
  <c r="J201" i="6"/>
  <c r="J177" i="6"/>
  <c r="E416" i="6"/>
  <c r="F416" i="6"/>
  <c r="E384" i="6"/>
  <c r="F384" i="6"/>
  <c r="E376" i="6"/>
  <c r="F376" i="6"/>
  <c r="E344" i="6"/>
  <c r="F344" i="6"/>
  <c r="H344" i="6"/>
  <c r="E312" i="6"/>
  <c r="D312" i="6"/>
  <c r="F312" i="6"/>
  <c r="H312" i="6"/>
  <c r="E288" i="6"/>
  <c r="C288" i="6"/>
  <c r="D288" i="6"/>
  <c r="G288" i="6"/>
  <c r="E264" i="6"/>
  <c r="B264" i="6"/>
  <c r="C264" i="6"/>
  <c r="F264" i="6"/>
  <c r="E248" i="6"/>
  <c r="F248" i="6"/>
  <c r="H248" i="6"/>
  <c r="I248" i="6"/>
  <c r="J248" i="6"/>
  <c r="E232" i="6"/>
  <c r="F232" i="6"/>
  <c r="B232" i="6"/>
  <c r="C232" i="6"/>
  <c r="D232" i="6"/>
  <c r="G232" i="6"/>
  <c r="E208" i="6"/>
  <c r="F208" i="6"/>
  <c r="J208" i="6"/>
  <c r="B208" i="6"/>
  <c r="C208" i="6"/>
  <c r="D208" i="6"/>
  <c r="E184" i="6"/>
  <c r="I184" i="6"/>
  <c r="J184" i="6"/>
  <c r="C184" i="6"/>
  <c r="D184" i="6"/>
  <c r="F184" i="6"/>
  <c r="G184" i="6"/>
  <c r="H184" i="6"/>
  <c r="C160" i="6"/>
  <c r="E160" i="6"/>
  <c r="F160" i="6"/>
  <c r="H160" i="6"/>
  <c r="I160" i="6"/>
  <c r="D160" i="6"/>
  <c r="G160" i="6"/>
  <c r="J160" i="6"/>
  <c r="C152" i="6"/>
  <c r="E152" i="6"/>
  <c r="F152" i="6"/>
  <c r="D152" i="6"/>
  <c r="G152" i="6"/>
  <c r="I152" i="6"/>
  <c r="H152" i="6"/>
  <c r="J152" i="6"/>
  <c r="C128" i="6"/>
  <c r="E128" i="6"/>
  <c r="F128" i="6"/>
  <c r="H128" i="6"/>
  <c r="I128" i="6"/>
  <c r="B128" i="6"/>
  <c r="D128" i="6"/>
  <c r="G128" i="6"/>
  <c r="J128" i="6"/>
  <c r="C104" i="6"/>
  <c r="E104" i="6"/>
  <c r="F104" i="6"/>
  <c r="J104" i="6"/>
  <c r="B104" i="6"/>
  <c r="D104" i="6"/>
  <c r="G104" i="6"/>
  <c r="H104" i="6"/>
  <c r="I104" i="6"/>
  <c r="B80" i="6"/>
  <c r="J80" i="6"/>
  <c r="C80" i="6"/>
  <c r="D80" i="6"/>
  <c r="E80" i="6"/>
  <c r="F80" i="6"/>
  <c r="I80" i="6"/>
  <c r="G80" i="6"/>
  <c r="B64" i="6"/>
  <c r="J64" i="6"/>
  <c r="C64" i="6"/>
  <c r="D64" i="6"/>
  <c r="E64" i="6"/>
  <c r="F64" i="6"/>
  <c r="G64" i="6"/>
  <c r="H64" i="6"/>
  <c r="I64" i="6"/>
  <c r="B56" i="6"/>
  <c r="J56" i="6"/>
  <c r="C56" i="6"/>
  <c r="D56" i="6"/>
  <c r="E56" i="6"/>
  <c r="F56" i="6"/>
  <c r="G56" i="6"/>
  <c r="H56" i="6"/>
  <c r="I56" i="6"/>
  <c r="B48" i="6"/>
  <c r="J48" i="6"/>
  <c r="C48" i="6"/>
  <c r="D48" i="6"/>
  <c r="E48" i="6"/>
  <c r="F48" i="6"/>
  <c r="I48" i="6"/>
  <c r="G48" i="6"/>
  <c r="H48" i="6"/>
  <c r="B8" i="6"/>
  <c r="J8" i="6"/>
  <c r="C8" i="6"/>
  <c r="D8" i="6"/>
  <c r="E8" i="6"/>
  <c r="F8" i="6"/>
  <c r="G8" i="6"/>
  <c r="H8" i="6"/>
  <c r="I8" i="6"/>
  <c r="B497" i="6"/>
  <c r="C488" i="6"/>
  <c r="J465" i="6"/>
  <c r="I496" i="6"/>
  <c r="H489" i="6"/>
  <c r="H473" i="6"/>
  <c r="I456" i="6"/>
  <c r="J440" i="6"/>
  <c r="G425" i="6"/>
  <c r="D424" i="6"/>
  <c r="I417" i="6"/>
  <c r="G497" i="6"/>
  <c r="H496" i="6"/>
  <c r="G489" i="6"/>
  <c r="H488" i="6"/>
  <c r="G481" i="6"/>
  <c r="H480" i="6"/>
  <c r="G473" i="6"/>
  <c r="H472" i="6"/>
  <c r="G465" i="6"/>
  <c r="H464" i="6"/>
  <c r="G457" i="6"/>
  <c r="H456" i="6"/>
  <c r="F449" i="6"/>
  <c r="F448" i="6"/>
  <c r="J441" i="6"/>
  <c r="I440" i="6"/>
  <c r="F425" i="6"/>
  <c r="C424" i="6"/>
  <c r="H417" i="6"/>
  <c r="G416" i="6"/>
  <c r="J409" i="6"/>
  <c r="I408" i="6"/>
  <c r="F393" i="6"/>
  <c r="C392" i="6"/>
  <c r="H385" i="6"/>
  <c r="G384" i="6"/>
  <c r="I376" i="6"/>
  <c r="B369" i="6"/>
  <c r="C361" i="6"/>
  <c r="B353" i="6"/>
  <c r="J344" i="6"/>
  <c r="I336" i="6"/>
  <c r="J329" i="6"/>
  <c r="I321" i="6"/>
  <c r="D320" i="6"/>
  <c r="B312" i="6"/>
  <c r="F297" i="6"/>
  <c r="B296" i="6"/>
  <c r="J288" i="6"/>
  <c r="G281" i="6"/>
  <c r="J272" i="6"/>
  <c r="I265" i="6"/>
  <c r="D264" i="6"/>
  <c r="C248" i="6"/>
  <c r="G240" i="6"/>
  <c r="H217" i="6"/>
  <c r="J192" i="6"/>
  <c r="B160" i="6"/>
  <c r="H137" i="6"/>
  <c r="F121" i="6"/>
  <c r="I105" i="6"/>
  <c r="D433" i="6"/>
  <c r="E433" i="6"/>
  <c r="D401" i="6"/>
  <c r="E401" i="6"/>
  <c r="D377" i="6"/>
  <c r="E377" i="6"/>
  <c r="D337" i="6"/>
  <c r="E337" i="6"/>
  <c r="G337" i="6"/>
  <c r="D313" i="6"/>
  <c r="E313" i="6"/>
  <c r="G313" i="6"/>
  <c r="D273" i="6"/>
  <c r="F273" i="6"/>
  <c r="G273" i="6"/>
  <c r="I273" i="6"/>
  <c r="D241" i="6"/>
  <c r="E241" i="6"/>
  <c r="B241" i="6"/>
  <c r="C241" i="6"/>
  <c r="F241" i="6"/>
  <c r="D209" i="6"/>
  <c r="E209" i="6"/>
  <c r="B209" i="6"/>
  <c r="C209" i="6"/>
  <c r="F209" i="6"/>
  <c r="G209" i="6"/>
  <c r="D185" i="6"/>
  <c r="I185" i="6"/>
  <c r="J185" i="6"/>
  <c r="C185" i="6"/>
  <c r="H185" i="6"/>
  <c r="B185" i="6"/>
  <c r="B153" i="6"/>
  <c r="J153" i="6"/>
  <c r="D153" i="6"/>
  <c r="E153" i="6"/>
  <c r="H153" i="6"/>
  <c r="I153" i="6"/>
  <c r="C153" i="6"/>
  <c r="F153" i="6"/>
  <c r="G153" i="6"/>
  <c r="B129" i="6"/>
  <c r="J129" i="6"/>
  <c r="D129" i="6"/>
  <c r="E129" i="6"/>
  <c r="C129" i="6"/>
  <c r="I129" i="6"/>
  <c r="B97" i="6"/>
  <c r="J97" i="6"/>
  <c r="D97" i="6"/>
  <c r="E97" i="6"/>
  <c r="C97" i="6"/>
  <c r="H97" i="6"/>
  <c r="I97" i="6"/>
  <c r="I73" i="6"/>
  <c r="B73" i="6"/>
  <c r="J73" i="6"/>
  <c r="C73" i="6"/>
  <c r="D73" i="6"/>
  <c r="E73" i="6"/>
  <c r="F73" i="6"/>
  <c r="G73" i="6"/>
  <c r="H73" i="6"/>
  <c r="I25" i="6"/>
  <c r="B25" i="6"/>
  <c r="J25" i="6"/>
  <c r="C25" i="6"/>
  <c r="D25" i="6"/>
  <c r="E25" i="6"/>
  <c r="G25" i="6"/>
  <c r="H25" i="6"/>
  <c r="F25" i="6"/>
  <c r="C497" i="6"/>
  <c r="C473" i="6"/>
  <c r="C465" i="6"/>
  <c r="H433" i="6"/>
  <c r="F409" i="6"/>
  <c r="B385" i="6"/>
  <c r="I353" i="6"/>
  <c r="F337" i="6"/>
  <c r="C329" i="6"/>
  <c r="I289" i="6"/>
  <c r="H241" i="6"/>
  <c r="E432" i="6"/>
  <c r="F432" i="6"/>
  <c r="E400" i="6"/>
  <c r="F400" i="6"/>
  <c r="E360" i="6"/>
  <c r="F360" i="6"/>
  <c r="H360" i="6"/>
  <c r="E328" i="6"/>
  <c r="F328" i="6"/>
  <c r="H328" i="6"/>
  <c r="E304" i="6"/>
  <c r="J304" i="6"/>
  <c r="B304" i="6"/>
  <c r="D304" i="6"/>
  <c r="E280" i="6"/>
  <c r="I280" i="6"/>
  <c r="J280" i="6"/>
  <c r="C280" i="6"/>
  <c r="E256" i="6"/>
  <c r="F256" i="6"/>
  <c r="D256" i="6"/>
  <c r="G256" i="6"/>
  <c r="H256" i="6"/>
  <c r="I256" i="6"/>
  <c r="E224" i="6"/>
  <c r="F224" i="6"/>
  <c r="D224" i="6"/>
  <c r="G224" i="6"/>
  <c r="H224" i="6"/>
  <c r="I224" i="6"/>
  <c r="E200" i="6"/>
  <c r="F200" i="6"/>
  <c r="B200" i="6"/>
  <c r="C200" i="6"/>
  <c r="D200" i="6"/>
  <c r="G200" i="6"/>
  <c r="H200" i="6"/>
  <c r="C176" i="6"/>
  <c r="E176" i="6"/>
  <c r="F176" i="6"/>
  <c r="B176" i="6"/>
  <c r="G176" i="6"/>
  <c r="I176" i="6"/>
  <c r="J176" i="6"/>
  <c r="C136" i="6"/>
  <c r="E136" i="6"/>
  <c r="F136" i="6"/>
  <c r="J136" i="6"/>
  <c r="B136" i="6"/>
  <c r="D136" i="6"/>
  <c r="G136" i="6"/>
  <c r="H136" i="6"/>
  <c r="I136" i="6"/>
  <c r="C112" i="6"/>
  <c r="E112" i="6"/>
  <c r="F112" i="6"/>
  <c r="B112" i="6"/>
  <c r="D112" i="6"/>
  <c r="G112" i="6"/>
  <c r="J112" i="6"/>
  <c r="B88" i="6"/>
  <c r="J88" i="6"/>
  <c r="C88" i="6"/>
  <c r="D88" i="6"/>
  <c r="E88" i="6"/>
  <c r="F88" i="6"/>
  <c r="I88" i="6"/>
  <c r="B24" i="6"/>
  <c r="J24" i="6"/>
  <c r="C24" i="6"/>
  <c r="D24" i="6"/>
  <c r="E24" i="6"/>
  <c r="F24" i="6"/>
  <c r="G24" i="6"/>
  <c r="H24" i="6"/>
  <c r="I24" i="6"/>
  <c r="B489" i="6"/>
  <c r="J481" i="6"/>
  <c r="C464" i="6"/>
  <c r="H497" i="6"/>
  <c r="I488" i="6"/>
  <c r="H481" i="6"/>
  <c r="I472" i="6"/>
  <c r="I464" i="6"/>
  <c r="H457" i="6"/>
  <c r="G449" i="6"/>
  <c r="E449" i="6"/>
  <c r="D448" i="6"/>
  <c r="I441" i="6"/>
  <c r="H440" i="6"/>
  <c r="J432" i="6"/>
  <c r="C425" i="6"/>
  <c r="B424" i="6"/>
  <c r="G417" i="6"/>
  <c r="D416" i="6"/>
  <c r="I409" i="6"/>
  <c r="H408" i="6"/>
  <c r="J400" i="6"/>
  <c r="C393" i="6"/>
  <c r="B392" i="6"/>
  <c r="G385" i="6"/>
  <c r="D384" i="6"/>
  <c r="I377" i="6"/>
  <c r="H376" i="6"/>
  <c r="J368" i="6"/>
  <c r="B361" i="6"/>
  <c r="J352" i="6"/>
  <c r="I344" i="6"/>
  <c r="J337" i="6"/>
  <c r="G336" i="6"/>
  <c r="I329" i="6"/>
  <c r="D328" i="6"/>
  <c r="H321" i="6"/>
  <c r="C320" i="6"/>
  <c r="F313" i="6"/>
  <c r="H304" i="6"/>
  <c r="E297" i="6"/>
  <c r="I288" i="6"/>
  <c r="F281" i="6"/>
  <c r="H272" i="6"/>
  <c r="H265" i="6"/>
  <c r="B248" i="6"/>
  <c r="D240" i="6"/>
  <c r="F225" i="6"/>
  <c r="G217" i="6"/>
  <c r="H209" i="6"/>
  <c r="I192" i="6"/>
  <c r="G185" i="6"/>
  <c r="B152" i="6"/>
  <c r="H145" i="6"/>
  <c r="F137" i="6"/>
  <c r="F129" i="6"/>
  <c r="C121" i="6"/>
  <c r="H112" i="6"/>
  <c r="H105" i="6"/>
  <c r="G96" i="6"/>
  <c r="G88" i="6"/>
  <c r="H80" i="6"/>
  <c r="J2" i="6"/>
  <c r="I2" i="6"/>
  <c r="C2" i="6"/>
  <c r="B3" i="7" l="1"/>
  <c r="C3" i="7"/>
  <c r="F3" i="7"/>
  <c r="D3" i="7"/>
  <c r="G3" i="7"/>
  <c r="H3" i="7"/>
  <c r="I3" i="7"/>
  <c r="E3" i="7"/>
  <c r="B4" i="7"/>
  <c r="I4" i="7"/>
  <c r="C4" i="7"/>
  <c r="D4" i="7"/>
  <c r="F4" i="7"/>
  <c r="E4" i="7"/>
  <c r="G4" i="7"/>
  <c r="H4" i="7"/>
  <c r="B2" i="7"/>
  <c r="C2" i="7"/>
  <c r="D2" i="7"/>
  <c r="H2" i="7"/>
  <c r="E2" i="7"/>
  <c r="F2" i="7"/>
  <c r="G2" i="7"/>
  <c r="I2" i="7"/>
  <c r="B10" i="7"/>
  <c r="H10" i="7"/>
  <c r="I10" i="7"/>
  <c r="C10" i="7"/>
  <c r="D10" i="7"/>
  <c r="G10" i="7"/>
  <c r="E10" i="7"/>
  <c r="F10" i="7"/>
  <c r="B6" i="7"/>
  <c r="C6" i="7"/>
  <c r="D6" i="7"/>
  <c r="H6" i="7"/>
  <c r="E6" i="7"/>
  <c r="F6" i="7"/>
  <c r="G6" i="7"/>
  <c r="I6" i="7"/>
  <c r="B7" i="7"/>
  <c r="H7" i="7"/>
  <c r="I7" i="7"/>
  <c r="C7" i="7"/>
  <c r="F7" i="7"/>
  <c r="D7" i="7"/>
  <c r="E7" i="7"/>
  <c r="G7" i="7"/>
  <c r="B9" i="7"/>
  <c r="C9" i="7"/>
  <c r="D9" i="7"/>
  <c r="F9" i="7"/>
  <c r="H9" i="7"/>
  <c r="E9" i="7"/>
  <c r="G9" i="7"/>
  <c r="I9" i="7"/>
  <c r="B5" i="7"/>
  <c r="C5" i="7"/>
  <c r="D5" i="7"/>
  <c r="F5" i="7"/>
  <c r="G5" i="7"/>
  <c r="I5" i="7"/>
  <c r="E5" i="7"/>
  <c r="H5" i="7"/>
  <c r="B8" i="7"/>
  <c r="C8" i="7"/>
  <c r="D8" i="7"/>
  <c r="G8" i="7"/>
  <c r="I8" i="7"/>
  <c r="E8" i="7"/>
  <c r="F8" i="7"/>
  <c r="H8" i="7"/>
  <c r="J10" i="7"/>
  <c r="J9" i="7"/>
  <c r="J8" i="7"/>
  <c r="J7" i="7"/>
  <c r="J6" i="7"/>
  <c r="J5" i="7"/>
  <c r="J4" i="7"/>
  <c r="J3" i="7"/>
  <c r="J2" i="7"/>
  <c r="D2" i="8" l="1" a="1"/>
  <c r="D2" i="8" s="1"/>
  <c r="D7" i="8" s="1"/>
  <c r="D10" i="8" s="1"/>
  <c r="D9" i="8" l="1"/>
  <c r="D12" i="8" s="1"/>
  <c r="E1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Shota Modebadze</author>
  </authors>
  <commentList>
    <comment ref="A1" authorId="0" shapeId="0" xr:uid="{7508D6BB-552E-413C-9C6E-78ABAAA5F6D6}">
      <text>
        <r>
          <rPr>
            <b/>
            <sz val="9"/>
            <color indexed="81"/>
            <rFont val="Tahoma"/>
            <family val="2"/>
          </rPr>
          <t>Shota Modebadze:</t>
        </r>
        <r>
          <rPr>
            <sz val="9"/>
            <color indexed="81"/>
            <rFont val="Tahoma"/>
            <family val="2"/>
          </rPr>
          <t xml:space="preserve">
სიმულაციით არის აევული დღიური ცვლილება, აქ უნდა იყოს საპროცანტო განაკვეთების დღიური ცვლილება</t>
        </r>
      </text>
    </comment>
    <comment ref="K2" authorId="0" shapeId="0" xr:uid="{807D2B1E-3874-4843-B23B-9047294E8C5C}">
      <text>
        <r>
          <rPr>
            <b/>
            <sz val="9"/>
            <color indexed="81"/>
            <rFont val="Tahoma"/>
            <family val="2"/>
          </rPr>
          <t>Shota Modebadze:ბალანსირება ხდება 0.8 - 0.6 - რარაც სტატისტიკური ინტუიციააო ჯიპიტიმ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<sst xmlns="http://schemas.openxmlformats.org/spreadsheetml/2006/main" count="145" uniqueCount="53">
  <si>
    <t>Bucket</t>
  </si>
  <si>
    <t>Tenor (years)</t>
  </si>
  <si>
    <t>Zero rate y(T)</t>
  </si>
  <si>
    <t>1M</t>
  </si>
  <si>
    <t>3M</t>
  </si>
  <si>
    <t>6M</t>
  </si>
  <si>
    <t>1Y</t>
  </si>
  <si>
    <t>2Y</t>
  </si>
  <si>
    <t>5Y</t>
  </si>
  <si>
    <t>7Y</t>
  </si>
  <si>
    <t>10Y</t>
  </si>
  <si>
    <t>30Y</t>
  </si>
  <si>
    <t>BondID</t>
  </si>
  <si>
    <t>Face</t>
  </si>
  <si>
    <t>Coupon (annual)</t>
  </si>
  <si>
    <t>Freq</t>
  </si>
  <si>
    <t>Maturity (years)</t>
  </si>
  <si>
    <t>First coupon in (years)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</si>
  <si>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</si>
  <si>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</si>
  <si>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</si>
  <si>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</si>
  <si>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</si>
  <si>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</si>
  <si>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</si>
  <si>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</si>
  <si>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</si>
  <si>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</si>
  <si>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CashFlow</t>
  </si>
  <si>
    <t>Tenor</t>
  </si>
  <si>
    <t>t_years</t>
  </si>
  <si>
    <t>t</t>
  </si>
  <si>
    <t>UpperT</t>
  </si>
  <si>
    <t>DF</t>
  </si>
  <si>
    <t>PV</t>
  </si>
  <si>
    <t>LowerBucket</t>
  </si>
  <si>
    <t>UpperBucket</t>
  </si>
  <si>
    <t>Sens_L</t>
  </si>
  <si>
    <t>Sens_U</t>
  </si>
  <si>
    <t>LoweT</t>
  </si>
  <si>
    <t>W_Upper</t>
  </si>
  <si>
    <t>y_lower</t>
  </si>
  <si>
    <t>y_upper</t>
  </si>
  <si>
    <t>y_interp</t>
  </si>
  <si>
    <t>Sensitivity</t>
  </si>
  <si>
    <t>Total Sensitivity (dP/dy)</t>
  </si>
  <si>
    <t>Variance</t>
  </si>
  <si>
    <t>STDV</t>
  </si>
  <si>
    <t>Days</t>
  </si>
  <si>
    <t>Conf</t>
  </si>
  <si>
    <t>Z-Score</t>
  </si>
  <si>
    <t>VaR</t>
  </si>
  <si>
    <t>Expected  Shortfall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</si>
</sst>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.0_);_(* \(#,##0.0\);_(* &quot;-&quot;??_);_(@_)"/>
    <numFmt numFmtId="166" formatCode="_(* #,##0_);_(* \(#,##0\);_(* &quot;-&quot;??_);_(@_)"/>
    <numFmt numFmtId="167" formatCode="0.0000"/>
    <numFmt numFmtId="168" formatCode="0.0"/>
    <numFmt numFmtId="169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0" fillId="0" borderId="0" xfId="0" applyAlignment="1">
      <alignment vertical="center" wrapText="1"/>
    </xf>
    <xf numFmtId="3" fontId="0" fillId="0" borderId="0" xfId="0" applyNumberFormat="1" applyAlignment="1">
      <alignment horizontal="right" vertical="center" wrapText="1"/>
    </xf>
    <xf numFmtId="10" fontId="0" fillId="0" borderId="0" xfId="0" applyNumberFormat="1" applyAlignment="1">
      <alignment horizontal="right" vertical="center" wrapText="1"/>
    </xf>
    <xf numFmtId="10" fontId="0" fillId="0" borderId="0" xfId="3" applyNumberFormat="1" applyFont="1" applyAlignment="1">
      <alignment horizontal="right" vertical="center" wrapText="1"/>
    </xf>
    <xf numFmtId="166" fontId="0" fillId="0" borderId="0" xfId="1" applyNumberFormat="1" applyFont="1" applyAlignment="1">
      <alignment vertical="center" wrapText="1"/>
    </xf>
    <xf numFmtId="167" fontId="0" fillId="0" borderId="0" xfId="0" applyNumberFormat="1"/>
    <xf numFmtId="2" fontId="0" fillId="0" borderId="0" xfId="0" applyNumberFormat="1"/>
    <xf numFmtId="2" fontId="0" fillId="0" borderId="0" xfId="0" applyNumberFormat="1" applyAlignment="1">
      <alignment horizontal="right" vertical="center" wrapText="1"/>
    </xf>
    <xf numFmtId="168" fontId="0" fillId="0" borderId="0" xfId="0" applyNumberFormat="1"/>
    <xf numFmtId="164" fontId="0" fillId="0" borderId="0" xfId="3" applyNumberFormat="1" applyFont="1"/>
    <xf numFmtId="10" fontId="0" fillId="0" borderId="0" xfId="3" applyNumberFormat="1" applyFont="1"/>
    <xf numFmtId="166" fontId="0" fillId="0" borderId="0" xfId="1" applyNumberFormat="1" applyFont="1"/>
    <xf numFmtId="164" fontId="0" fillId="2" borderId="0" xfId="3" applyNumberFormat="1" applyFont="1" applyFill="1"/>
    <xf numFmtId="0" fontId="0" fillId="0" borderId="2" xfId="0" applyBorder="1"/>
    <xf numFmtId="0" fontId="0" fillId="0" borderId="3" xfId="0" applyBorder="1"/>
    <xf numFmtId="165" fontId="0" fillId="0" borderId="2" xfId="1" applyNumberFormat="1" applyFont="1" applyBorder="1"/>
    <xf numFmtId="169" fontId="0" fillId="0" borderId="0" xfId="2" applyNumberFormat="1" applyFont="1"/>
    <xf numFmtId="169" fontId="0" fillId="0" borderId="0" xfId="2" applyNumberFormat="1" applyFont="1" applyAlignment="1">
      <alignment horizontal="right" vertical="center"/>
    </xf>
    <xf numFmtId="168" fontId="0" fillId="0" borderId="0" xfId="0" applyNumberFormat="1" applyAlignment="1">
      <alignment horizontal="right" vertical="center"/>
    </xf>
    <xf numFmtId="0" fontId="0" fillId="2" borderId="0" xfId="0" applyFill="1" applyAlignment="1">
      <alignment horizontal="right" vertical="center"/>
    </xf>
    <xf numFmtId="9" fontId="0" fillId="2" borderId="0" xfId="0" applyNumberFormat="1" applyFill="1" applyAlignment="1">
      <alignment horizontal="right" vertical="center"/>
    </xf>
    <xf numFmtId="169" fontId="0" fillId="0" borderId="1" xfId="0" applyNumberForma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VaR!$C$9</c:f>
              <c:strCache>
                <c:ptCount val="1"/>
                <c:pt idx="0">
                  <c:v>VaR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VaR!$C$13:$C$24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VaR!$D$13:$D$24</c:f>
              <c:numCache>
                <c:formatCode>_("$"* #,##0_);_("$"* \(#,##0\);_("$"* "-"??_);_(@_)</c:formatCode>
                <c:ptCount val="12"/>
                <c:pt idx="0">
                  <c:v>17976.095582266564</c:v>
                </c:pt>
                <c:pt idx="1">
                  <c:v>23730.471878395259</c:v>
                </c:pt>
                <c:pt idx="2">
                  <c:v>31260.598910373075</c:v>
                </c:pt>
                <c:pt idx="3">
                  <c:v>33792.907119490788</c:v>
                </c:pt>
                <c:pt idx="4">
                  <c:v>36672.361744741887</c:v>
                </c:pt>
                <c:pt idx="5">
                  <c:v>42950.438075718688</c:v>
                </c:pt>
                <c:pt idx="6">
                  <c:v>42563.104046746259</c:v>
                </c:pt>
                <c:pt idx="7">
                  <c:v>47077.588252522801</c:v>
                </c:pt>
                <c:pt idx="8">
                  <c:v>53567.550905334116</c:v>
                </c:pt>
                <c:pt idx="9">
                  <c:v>57304.681822624239</c:v>
                </c:pt>
                <c:pt idx="10">
                  <c:v>54784.281336374384</c:v>
                </c:pt>
                <c:pt idx="11">
                  <c:v>55331.318057069017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6D-4A62-BB0F-76A300621FCE}"/>
            </c:ext>
          </c:extLst>
        </c:ser>
        <c:ser>
          <c:idx val="1"/>
          <c:order val="1"/>
          <c:tx>
            <c:strRef>
              <c:f>VaR!$C$10</c:f>
              <c:strCache>
                <c:ptCount val="1"/>
                <c:pt idx="0">
                  <c:v>Expected  Shortfall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VaR!$C$13:$C$24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VaR!$E$13:$E$24</c:f>
              <c:numCache>
                <c:formatCode>_("$"* #,##0_);_("$"* \(#,##0\);_("$"* "-"??_);_(@_)</c:formatCode>
                <c:ptCount val="12"/>
                <c:pt idx="0">
                  <c:v>20594.574915802623</c:v>
                </c:pt>
                <c:pt idx="1">
                  <c:v>27187.159672708927</c:v>
                </c:pt>
                <c:pt idx="2">
                  <c:v>35814.159043949694</c:v>
                </c:pt>
                <c:pt idx="3">
                  <c:v>38715.334712709744</c:v>
                </c:pt>
                <c:pt idx="4">
                  <c:v>42014.223713661027</c:v>
                </c:pt>
                <c:pt idx="5">
                  <c:v>49206.793019588498</c:v>
                </c:pt>
                <c:pt idx="6">
                  <c:v>48763.038165226157</c:v>
                </c:pt>
                <c:pt idx="7">
                  <c:v>53935.122545651422</c:v>
                </c:pt>
                <c:pt idx="8">
                  <c:v>61370.442492767063</c:v>
                </c:pt>
                <c:pt idx="9">
                  <c:v>65651.940791108282</c:v>
                </c:pt>
                <c:pt idx="10">
                  <c:v>62764.407377951335</c:v>
                </c:pt>
                <c:pt idx="11">
                  <c:v>63391.127939960039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6D-4A62-BB0F-76A300621F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8096496"/>
        <c:axId val="1398096016"/>
      </c:lineChart>
      <c:catAx>
        <c:axId val="1398096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8096016"/>
        <c:crosses val="autoZero"/>
        <c:auto val="1"/>
        <c:lblAlgn val="ctr"/>
        <c:lblOffset val="100"/>
        <c:noMultiLvlLbl val="0"/>
      </c:catAx>
      <c:valAx>
        <c:axId val="1398096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8096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568325</xdr:colOff>
      <xdr:row>9</xdr:row>
      <xdr:rowOff>57150</xdr:rowOff>
    </xdr:from>
    <xdr:to>
      <xdr:col>13</xdr:col>
      <xdr:colOff>263525</xdr:colOff>
      <xdr:row>24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8C149B-E51E-4056-1017-56BB212D4C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"/>
  <sheetViews>
    <sheetView showGridLines="0" workbookViewId="0">
      <selection sqref="A1:XFD1048576"/>
    </sheetView>
  </sheetViews>
  <sheetFormatPr defaultRowHeight="14.4" x14ac:dyDescent="0.3"/>
  <cols>
    <col min="1" max="3" width="13.77734375" customWidth="1"/>
  </cols>
  <sheetData>
    <row r="1" spans="1:3" x14ac:dyDescent="0.3">
      <c r="A1" s="1" t="s">
        <v>0</v>
      </c>
      <c r="B1" s="3" t="s">
        <v>1</v>
      </c>
      <c r="C1" s="3" t="s">
        <v>2</v>
      </c>
    </row>
    <row r="2" spans="1:3" x14ac:dyDescent="0.3">
      <c r="A2" s="4" t="s">
        <v>3</v>
      </c>
      <c r="B2" s="11">
        <v>8.3330000000000001E-2</v>
      </c>
      <c r="C2" s="6">
        <v>3.7199999999999997E-2</v>
      </c>
    </row>
    <row r="3" spans="1:3" x14ac:dyDescent="0.3">
      <c r="A3" s="4" t="s">
        <v>4</v>
      </c>
      <c r="B3" s="11">
        <v>0.25</v>
      </c>
      <c r="C3" s="6">
        <v>3.6900000000000002E-2</v>
      </c>
    </row>
    <row r="4" spans="1:3" x14ac:dyDescent="0.3">
      <c r="A4" s="4" t="s">
        <v>5</v>
      </c>
      <c r="B4" s="11">
        <v>0.5</v>
      </c>
      <c r="C4" s="7">
        <v>3.61E-2</v>
      </c>
    </row>
    <row r="5" spans="1:3" x14ac:dyDescent="0.3">
      <c r="A5" s="4" t="s">
        <v>6</v>
      </c>
      <c r="B5" s="11">
        <v>1</v>
      </c>
      <c r="C5" s="7">
        <v>3.5099999999999999E-2</v>
      </c>
    </row>
    <row r="6" spans="1:3" x14ac:dyDescent="0.3">
      <c r="A6" s="4" t="s">
        <v>7</v>
      </c>
      <c r="B6" s="11">
        <v>2</v>
      </c>
      <c r="C6" s="7">
        <v>3.4799999999999998E-2</v>
      </c>
    </row>
    <row r="7" spans="1:3" x14ac:dyDescent="0.3">
      <c r="A7" s="4" t="s">
        <v>8</v>
      </c>
      <c r="B7" s="11">
        <v>5</v>
      </c>
      <c r="C7" s="7">
        <v>3.6499999999999998E-2</v>
      </c>
    </row>
    <row r="8" spans="1:3" x14ac:dyDescent="0.3">
      <c r="A8" s="4" t="s">
        <v>9</v>
      </c>
      <c r="B8" s="11">
        <v>7</v>
      </c>
      <c r="C8" s="7">
        <v>3.85E-2</v>
      </c>
    </row>
    <row r="9" spans="1:3" x14ac:dyDescent="0.3">
      <c r="A9" s="4" t="s">
        <v>10</v>
      </c>
      <c r="B9" s="11">
        <v>10</v>
      </c>
      <c r="C9" s="7">
        <v>4.0800000000000003E-2</v>
      </c>
    </row>
    <row r="10" spans="1:3" x14ac:dyDescent="0.3">
      <c r="A10" s="4" t="s">
        <v>11</v>
      </c>
      <c r="B10" s="11">
        <v>30</v>
      </c>
      <c r="C10" s="7">
        <v>4.7199999999999999E-2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6FBEF-DC14-4AC3-95BB-F5B975295E21}">
  <dimension ref="A1:F11"/>
  <sheetViews>
    <sheetView showGridLines="0" workbookViewId="0">
      <selection activeCell="C16" sqref="C16"/>
    </sheetView>
  </sheetViews>
  <sheetFormatPr defaultRowHeight="14.4" x14ac:dyDescent="0.3"/>
  <sheetData>
    <row r="1" spans="1:6" ht="43.2" x14ac:dyDescent="0.3">
      <c r="A1" s="1" t="s">
        <v>12</v>
      </c>
      <c r="B1" s="3" t="s">
        <v>13</v>
      </c>
      <c r="C1" s="3" t="s">
        <v>14</v>
      </c>
      <c r="D1" s="3" t="s">
        <v>15</v>
      </c>
      <c r="E1" s="3" t="s">
        <v>16</v>
      </c>
      <c r="F1" s="3" t="s">
        <v>17</v>
      </c>
    </row>
    <row r="2" spans="1:6" x14ac:dyDescent="0.3">
      <c r="A2" s="4" t="s">
        <v>18</v>
      </c>
      <c r="B2" s="5">
        <v>1000000</v>
      </c>
      <c r="C2" s="6">
        <v>0.02</v>
      </c>
      <c r="D2" s="2">
        <v>2</v>
      </c>
      <c r="E2" s="2">
        <v>1.2</v>
      </c>
      <c r="F2" s="2">
        <v>0.2</v>
      </c>
    </row>
    <row r="3" spans="1:6" x14ac:dyDescent="0.3">
      <c r="A3" s="4" t="s">
        <v>19</v>
      </c>
      <c r="B3" s="5">
        <v>1000000</v>
      </c>
      <c r="C3" s="6">
        <v>0.03</v>
      </c>
      <c r="D3" s="2">
        <v>2</v>
      </c>
      <c r="E3" s="2">
        <v>2</v>
      </c>
      <c r="F3" s="2">
        <v>0.5</v>
      </c>
    </row>
    <row r="4" spans="1:6" x14ac:dyDescent="0.3">
      <c r="A4" s="4" t="s">
        <v>20</v>
      </c>
      <c r="B4" s="5">
        <v>1000000</v>
      </c>
      <c r="C4" s="6">
        <v>0.02</v>
      </c>
      <c r="D4" s="2">
        <v>3</v>
      </c>
      <c r="E4" s="2">
        <v>0.5</v>
      </c>
      <c r="F4" s="2">
        <v>0.5</v>
      </c>
    </row>
    <row r="5" spans="1:6" x14ac:dyDescent="0.3">
      <c r="A5" s="4" t="s">
        <v>21</v>
      </c>
      <c r="B5" s="5">
        <v>1000000</v>
      </c>
      <c r="C5" s="6">
        <v>0.03</v>
      </c>
      <c r="D5" s="2">
        <v>4</v>
      </c>
      <c r="E5" s="2">
        <v>3</v>
      </c>
      <c r="F5" s="2">
        <v>0.5</v>
      </c>
    </row>
    <row r="6" spans="1:6" x14ac:dyDescent="0.3">
      <c r="A6" s="4" t="s">
        <v>22</v>
      </c>
      <c r="B6" s="5">
        <v>1000000</v>
      </c>
      <c r="C6" s="6">
        <v>0.04</v>
      </c>
      <c r="D6" s="2">
        <v>5</v>
      </c>
      <c r="E6" s="2">
        <v>4</v>
      </c>
      <c r="F6" s="2">
        <v>0.5</v>
      </c>
    </row>
    <row r="7" spans="1:6" x14ac:dyDescent="0.3">
      <c r="A7" s="4" t="s">
        <v>23</v>
      </c>
      <c r="B7" s="5">
        <v>1000000</v>
      </c>
      <c r="C7" s="6">
        <v>0.03</v>
      </c>
      <c r="D7" s="2">
        <v>6</v>
      </c>
      <c r="E7" s="2">
        <v>5</v>
      </c>
      <c r="F7" s="2">
        <v>0.5</v>
      </c>
    </row>
    <row r="8" spans="1:6" x14ac:dyDescent="0.3">
      <c r="A8" s="4" t="s">
        <v>24</v>
      </c>
      <c r="B8" s="5">
        <v>1000000</v>
      </c>
      <c r="C8" s="6">
        <v>0.03</v>
      </c>
      <c r="D8" s="2">
        <v>2</v>
      </c>
      <c r="E8" s="2">
        <v>1</v>
      </c>
      <c r="F8" s="2">
        <v>0.5</v>
      </c>
    </row>
    <row r="9" spans="1:6" x14ac:dyDescent="0.3">
      <c r="A9" s="4" t="s">
        <v>25</v>
      </c>
      <c r="B9" s="5">
        <v>1000000</v>
      </c>
      <c r="C9" s="6">
        <v>0.06</v>
      </c>
      <c r="D9" s="2">
        <v>3</v>
      </c>
      <c r="E9" s="2">
        <v>2</v>
      </c>
      <c r="F9" s="2">
        <v>0.5</v>
      </c>
    </row>
    <row r="10" spans="1:6" x14ac:dyDescent="0.3">
      <c r="A10" s="4" t="s">
        <v>26</v>
      </c>
      <c r="B10" s="5">
        <v>1000000</v>
      </c>
      <c r="C10" s="6">
        <v>0.04</v>
      </c>
      <c r="D10" s="2">
        <v>4</v>
      </c>
      <c r="E10" s="2">
        <v>2</v>
      </c>
      <c r="F10" s="2">
        <v>0.5</v>
      </c>
    </row>
    <row r="11" spans="1:6" x14ac:dyDescent="0.3">
      <c r="A11" s="4" t="s">
        <v>27</v>
      </c>
      <c r="B11" s="5">
        <v>1000000</v>
      </c>
      <c r="C11" s="6">
        <v>0.03</v>
      </c>
      <c r="D11" s="2">
        <v>4</v>
      </c>
      <c r="E11" s="2">
        <v>2</v>
      </c>
      <c r="F11" s="2">
        <v>0.5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93813-48BC-45F5-8A12-4923D1C4166C}">
  <dimension ref="A1:C89"/>
  <sheetViews>
    <sheetView showGridLines="0" topLeftCell="A71" workbookViewId="0">
      <selection activeCell="B89" sqref="B89"/>
    </sheetView>
  </sheetViews>
  <sheetFormatPr defaultRowHeight="14.4" x14ac:dyDescent="0.3"/>
  <cols>
    <col min="3" max="3" width="10.21875" customWidth="1"/>
  </cols>
  <sheetData>
    <row r="1" spans="1:3" x14ac:dyDescent="0.3">
      <c r="A1" s="1" t="s">
        <v>12</v>
      </c>
      <c r="B1" s="3" t="s">
        <v>30</v>
      </c>
      <c r="C1" s="3" t="s">
        <v>28</v>
      </c>
    </row>
    <row r="2" spans="1:3" x14ac:dyDescent="0.3">
      <c r="A2" s="4" t="s">
        <v>18</v>
      </c>
      <c r="B2" s="2">
        <v>0.2</v>
      </c>
      <c r="C2" s="5">
        <v>10000</v>
      </c>
    </row>
    <row r="3" spans="1:3" x14ac:dyDescent="0.3">
      <c r="A3" s="4" t="s">
        <v>18</v>
      </c>
      <c r="B3" s="2">
        <v>0.7</v>
      </c>
      <c r="C3" s="5">
        <v>10000</v>
      </c>
    </row>
    <row r="4" spans="1:3" x14ac:dyDescent="0.3">
      <c r="A4" s="4" t="s">
        <v>18</v>
      </c>
      <c r="B4" s="2">
        <v>1.2</v>
      </c>
      <c r="C4" s="5">
        <v>1010000</v>
      </c>
    </row>
    <row r="5" spans="1:3" x14ac:dyDescent="0.3">
      <c r="A5" s="4" t="s">
        <v>19</v>
      </c>
      <c r="B5" s="2">
        <v>0.5</v>
      </c>
      <c r="C5" s="5">
        <v>15000</v>
      </c>
    </row>
    <row r="6" spans="1:3" x14ac:dyDescent="0.3">
      <c r="A6" s="4" t="s">
        <v>19</v>
      </c>
      <c r="B6" s="2">
        <v>1</v>
      </c>
      <c r="C6" s="2">
        <v>15000</v>
      </c>
    </row>
    <row r="7" spans="1:3" x14ac:dyDescent="0.3">
      <c r="A7" t="s">
        <v>19</v>
      </c>
      <c r="B7">
        <v>1.5</v>
      </c>
      <c r="C7">
        <v>15000</v>
      </c>
    </row>
    <row r="8" spans="1:3" x14ac:dyDescent="0.3">
      <c r="A8" t="s">
        <v>19</v>
      </c>
      <c r="B8">
        <v>2</v>
      </c>
      <c r="C8">
        <v>1015000</v>
      </c>
    </row>
    <row r="9" spans="1:3" x14ac:dyDescent="0.3">
      <c r="A9" t="s">
        <v>20</v>
      </c>
      <c r="B9">
        <v>0.5</v>
      </c>
      <c r="C9">
        <v>1006666.67</v>
      </c>
    </row>
    <row r="10" spans="1:3" x14ac:dyDescent="0.3">
      <c r="A10" t="s">
        <v>21</v>
      </c>
      <c r="B10">
        <v>0.5</v>
      </c>
      <c r="C10">
        <v>7500</v>
      </c>
    </row>
    <row r="11" spans="1:3" x14ac:dyDescent="0.3">
      <c r="A11" t="s">
        <v>21</v>
      </c>
      <c r="B11">
        <v>0.75</v>
      </c>
      <c r="C11">
        <v>7500</v>
      </c>
    </row>
    <row r="12" spans="1:3" x14ac:dyDescent="0.3">
      <c r="A12" t="s">
        <v>21</v>
      </c>
      <c r="B12">
        <v>1</v>
      </c>
      <c r="C12">
        <v>7500</v>
      </c>
    </row>
    <row r="13" spans="1:3" x14ac:dyDescent="0.3">
      <c r="A13" t="s">
        <v>21</v>
      </c>
      <c r="B13">
        <v>1.25</v>
      </c>
      <c r="C13">
        <v>7500</v>
      </c>
    </row>
    <row r="14" spans="1:3" x14ac:dyDescent="0.3">
      <c r="A14" t="s">
        <v>21</v>
      </c>
      <c r="B14">
        <v>1.5</v>
      </c>
      <c r="C14">
        <v>7500</v>
      </c>
    </row>
    <row r="15" spans="1:3" x14ac:dyDescent="0.3">
      <c r="A15" t="s">
        <v>21</v>
      </c>
      <c r="B15">
        <v>1.75</v>
      </c>
      <c r="C15">
        <v>7500</v>
      </c>
    </row>
    <row r="16" spans="1:3" x14ac:dyDescent="0.3">
      <c r="A16" t="s">
        <v>21</v>
      </c>
      <c r="B16">
        <v>2</v>
      </c>
      <c r="C16">
        <v>7500</v>
      </c>
    </row>
    <row r="17" spans="1:3" x14ac:dyDescent="0.3">
      <c r="A17" t="s">
        <v>21</v>
      </c>
      <c r="B17">
        <v>2.25</v>
      </c>
      <c r="C17">
        <v>7500</v>
      </c>
    </row>
    <row r="18" spans="1:3" x14ac:dyDescent="0.3">
      <c r="A18" t="s">
        <v>21</v>
      </c>
      <c r="B18">
        <v>2.5</v>
      </c>
      <c r="C18">
        <v>7500</v>
      </c>
    </row>
    <row r="19" spans="1:3" x14ac:dyDescent="0.3">
      <c r="A19" t="s">
        <v>21</v>
      </c>
      <c r="B19">
        <v>2.75</v>
      </c>
      <c r="C19">
        <v>7500</v>
      </c>
    </row>
    <row r="20" spans="1:3" x14ac:dyDescent="0.3">
      <c r="A20" t="s">
        <v>21</v>
      </c>
      <c r="B20">
        <v>3</v>
      </c>
      <c r="C20">
        <v>1007500</v>
      </c>
    </row>
    <row r="21" spans="1:3" x14ac:dyDescent="0.3">
      <c r="A21" t="s">
        <v>22</v>
      </c>
      <c r="B21">
        <v>0.5</v>
      </c>
      <c r="C21">
        <v>8000</v>
      </c>
    </row>
    <row r="22" spans="1:3" x14ac:dyDescent="0.3">
      <c r="A22" t="s">
        <v>22</v>
      </c>
      <c r="B22">
        <v>0.7</v>
      </c>
      <c r="C22">
        <v>8000</v>
      </c>
    </row>
    <row r="23" spans="1:3" x14ac:dyDescent="0.3">
      <c r="A23" t="s">
        <v>22</v>
      </c>
      <c r="B23">
        <v>0.9</v>
      </c>
      <c r="C23">
        <v>8000</v>
      </c>
    </row>
    <row r="24" spans="1:3" x14ac:dyDescent="0.3">
      <c r="A24" t="s">
        <v>22</v>
      </c>
      <c r="B24">
        <v>1.1000000000000001</v>
      </c>
      <c r="C24">
        <v>8000</v>
      </c>
    </row>
    <row r="25" spans="1:3" x14ac:dyDescent="0.3">
      <c r="A25" t="s">
        <v>22</v>
      </c>
      <c r="B25">
        <v>1.3</v>
      </c>
      <c r="C25">
        <v>8000</v>
      </c>
    </row>
    <row r="26" spans="1:3" x14ac:dyDescent="0.3">
      <c r="A26" t="s">
        <v>22</v>
      </c>
      <c r="B26">
        <v>1.5</v>
      </c>
      <c r="C26">
        <v>8000</v>
      </c>
    </row>
    <row r="27" spans="1:3" x14ac:dyDescent="0.3">
      <c r="A27" t="s">
        <v>22</v>
      </c>
      <c r="B27">
        <v>1.7</v>
      </c>
      <c r="C27">
        <v>8000</v>
      </c>
    </row>
    <row r="28" spans="1:3" x14ac:dyDescent="0.3">
      <c r="A28" t="s">
        <v>22</v>
      </c>
      <c r="B28">
        <v>1.9</v>
      </c>
      <c r="C28">
        <v>8000</v>
      </c>
    </row>
    <row r="29" spans="1:3" x14ac:dyDescent="0.3">
      <c r="A29" t="s">
        <v>22</v>
      </c>
      <c r="B29">
        <v>2.1</v>
      </c>
      <c r="C29">
        <v>8000</v>
      </c>
    </row>
    <row r="30" spans="1:3" x14ac:dyDescent="0.3">
      <c r="A30" t="s">
        <v>22</v>
      </c>
      <c r="B30">
        <v>2.2999999999999998</v>
      </c>
      <c r="C30">
        <v>8000</v>
      </c>
    </row>
    <row r="31" spans="1:3" x14ac:dyDescent="0.3">
      <c r="A31" t="s">
        <v>22</v>
      </c>
      <c r="B31">
        <v>2.5</v>
      </c>
      <c r="C31">
        <v>8000</v>
      </c>
    </row>
    <row r="32" spans="1:3" x14ac:dyDescent="0.3">
      <c r="A32" t="s">
        <v>22</v>
      </c>
      <c r="B32">
        <v>2.7</v>
      </c>
      <c r="C32">
        <v>8000</v>
      </c>
    </row>
    <row r="33" spans="1:3" x14ac:dyDescent="0.3">
      <c r="A33" t="s">
        <v>22</v>
      </c>
      <c r="B33">
        <v>2.9</v>
      </c>
      <c r="C33">
        <v>8000</v>
      </c>
    </row>
    <row r="34" spans="1:3" x14ac:dyDescent="0.3">
      <c r="A34" t="s">
        <v>22</v>
      </c>
      <c r="B34">
        <v>3.1</v>
      </c>
      <c r="C34">
        <v>8000</v>
      </c>
    </row>
    <row r="35" spans="1:3" x14ac:dyDescent="0.3">
      <c r="A35" t="s">
        <v>22</v>
      </c>
      <c r="B35">
        <v>3.3</v>
      </c>
      <c r="C35">
        <v>8000</v>
      </c>
    </row>
    <row r="36" spans="1:3" x14ac:dyDescent="0.3">
      <c r="A36" t="s">
        <v>22</v>
      </c>
      <c r="B36">
        <v>3.5</v>
      </c>
      <c r="C36">
        <v>8000</v>
      </c>
    </row>
    <row r="37" spans="1:3" x14ac:dyDescent="0.3">
      <c r="A37" t="s">
        <v>22</v>
      </c>
      <c r="B37">
        <v>3.7</v>
      </c>
      <c r="C37">
        <v>8000</v>
      </c>
    </row>
    <row r="38" spans="1:3" x14ac:dyDescent="0.3">
      <c r="A38" t="s">
        <v>22</v>
      </c>
      <c r="B38">
        <v>3.9</v>
      </c>
      <c r="C38">
        <v>8000</v>
      </c>
    </row>
    <row r="39" spans="1:3" x14ac:dyDescent="0.3">
      <c r="A39" t="s">
        <v>22</v>
      </c>
      <c r="B39">
        <v>4</v>
      </c>
      <c r="C39">
        <v>1008000</v>
      </c>
    </row>
    <row r="40" spans="1:3" x14ac:dyDescent="0.3">
      <c r="A40" t="s">
        <v>23</v>
      </c>
      <c r="B40">
        <v>0.5</v>
      </c>
      <c r="C40">
        <v>5000</v>
      </c>
    </row>
    <row r="41" spans="1:3" x14ac:dyDescent="0.3">
      <c r="A41" t="s">
        <v>23</v>
      </c>
      <c r="B41">
        <v>0.66669999999999996</v>
      </c>
      <c r="C41">
        <v>5000</v>
      </c>
    </row>
    <row r="42" spans="1:3" x14ac:dyDescent="0.3">
      <c r="A42" t="s">
        <v>23</v>
      </c>
      <c r="B42">
        <v>0.83330000000000004</v>
      </c>
      <c r="C42">
        <v>5000</v>
      </c>
    </row>
    <row r="43" spans="1:3" x14ac:dyDescent="0.3">
      <c r="A43" t="s">
        <v>23</v>
      </c>
      <c r="B43">
        <v>1</v>
      </c>
      <c r="C43">
        <v>5000</v>
      </c>
    </row>
    <row r="44" spans="1:3" x14ac:dyDescent="0.3">
      <c r="A44" t="s">
        <v>23</v>
      </c>
      <c r="B44">
        <v>1.1667000000000001</v>
      </c>
      <c r="C44">
        <v>5000</v>
      </c>
    </row>
    <row r="45" spans="1:3" x14ac:dyDescent="0.3">
      <c r="A45" t="s">
        <v>23</v>
      </c>
      <c r="B45">
        <v>1.3332999999999999</v>
      </c>
      <c r="C45">
        <v>5000</v>
      </c>
    </row>
    <row r="46" spans="1:3" x14ac:dyDescent="0.3">
      <c r="A46" t="s">
        <v>23</v>
      </c>
      <c r="B46">
        <v>1.5</v>
      </c>
      <c r="C46">
        <v>5000</v>
      </c>
    </row>
    <row r="47" spans="1:3" x14ac:dyDescent="0.3">
      <c r="A47" t="s">
        <v>23</v>
      </c>
      <c r="B47">
        <v>1.6667000000000001</v>
      </c>
      <c r="C47">
        <v>5000</v>
      </c>
    </row>
    <row r="48" spans="1:3" x14ac:dyDescent="0.3">
      <c r="A48" t="s">
        <v>23</v>
      </c>
      <c r="B48">
        <v>1.8332999999999999</v>
      </c>
      <c r="C48">
        <v>5000</v>
      </c>
    </row>
    <row r="49" spans="1:3" x14ac:dyDescent="0.3">
      <c r="A49" t="s">
        <v>23</v>
      </c>
      <c r="B49">
        <v>2</v>
      </c>
      <c r="C49">
        <v>5000</v>
      </c>
    </row>
    <row r="50" spans="1:3" x14ac:dyDescent="0.3">
      <c r="A50" t="s">
        <v>23</v>
      </c>
      <c r="B50">
        <v>2.1667000000000001</v>
      </c>
      <c r="C50">
        <v>5000</v>
      </c>
    </row>
    <row r="51" spans="1:3" x14ac:dyDescent="0.3">
      <c r="A51" t="s">
        <v>23</v>
      </c>
      <c r="B51">
        <v>2.3332999999999999</v>
      </c>
      <c r="C51">
        <v>5000</v>
      </c>
    </row>
    <row r="52" spans="1:3" x14ac:dyDescent="0.3">
      <c r="A52" t="s">
        <v>23</v>
      </c>
      <c r="B52">
        <v>2.5</v>
      </c>
      <c r="C52">
        <v>5000</v>
      </c>
    </row>
    <row r="53" spans="1:3" x14ac:dyDescent="0.3">
      <c r="A53" t="s">
        <v>23</v>
      </c>
      <c r="B53">
        <v>2.6667000000000001</v>
      </c>
      <c r="C53">
        <v>5000</v>
      </c>
    </row>
    <row r="54" spans="1:3" x14ac:dyDescent="0.3">
      <c r="A54" t="s">
        <v>23</v>
      </c>
      <c r="B54">
        <v>2.8332999999999999</v>
      </c>
      <c r="C54">
        <v>5000</v>
      </c>
    </row>
    <row r="55" spans="1:3" x14ac:dyDescent="0.3">
      <c r="A55" t="s">
        <v>23</v>
      </c>
      <c r="B55">
        <v>3</v>
      </c>
      <c r="C55">
        <v>5000</v>
      </c>
    </row>
    <row r="56" spans="1:3" x14ac:dyDescent="0.3">
      <c r="A56" t="s">
        <v>23</v>
      </c>
      <c r="B56">
        <v>3.1667000000000001</v>
      </c>
      <c r="C56">
        <v>5000</v>
      </c>
    </row>
    <row r="57" spans="1:3" x14ac:dyDescent="0.3">
      <c r="A57" t="s">
        <v>23</v>
      </c>
      <c r="B57">
        <v>3.3332999999999999</v>
      </c>
      <c r="C57">
        <v>5000</v>
      </c>
    </row>
    <row r="58" spans="1:3" x14ac:dyDescent="0.3">
      <c r="A58" t="s">
        <v>23</v>
      </c>
      <c r="B58">
        <v>3.5</v>
      </c>
      <c r="C58">
        <v>5000</v>
      </c>
    </row>
    <row r="59" spans="1:3" x14ac:dyDescent="0.3">
      <c r="A59" t="s">
        <v>23</v>
      </c>
      <c r="B59">
        <v>3.6667000000000001</v>
      </c>
      <c r="C59">
        <v>5000</v>
      </c>
    </row>
    <row r="60" spans="1:3" x14ac:dyDescent="0.3">
      <c r="A60" t="s">
        <v>23</v>
      </c>
      <c r="B60">
        <v>3.8332999999999999</v>
      </c>
      <c r="C60">
        <v>5000</v>
      </c>
    </row>
    <row r="61" spans="1:3" x14ac:dyDescent="0.3">
      <c r="A61" t="s">
        <v>23</v>
      </c>
      <c r="B61">
        <v>4</v>
      </c>
      <c r="C61">
        <v>5000</v>
      </c>
    </row>
    <row r="62" spans="1:3" x14ac:dyDescent="0.3">
      <c r="A62" t="s">
        <v>23</v>
      </c>
      <c r="B62">
        <v>4.1666999999999996</v>
      </c>
      <c r="C62">
        <v>5000</v>
      </c>
    </row>
    <row r="63" spans="1:3" x14ac:dyDescent="0.3">
      <c r="A63" t="s">
        <v>23</v>
      </c>
      <c r="B63">
        <v>4.3333000000000004</v>
      </c>
      <c r="C63">
        <v>5000</v>
      </c>
    </row>
    <row r="64" spans="1:3" x14ac:dyDescent="0.3">
      <c r="A64" t="s">
        <v>23</v>
      </c>
      <c r="B64">
        <v>4.5</v>
      </c>
      <c r="C64">
        <v>5000</v>
      </c>
    </row>
    <row r="65" spans="1:3" x14ac:dyDescent="0.3">
      <c r="A65" t="s">
        <v>23</v>
      </c>
      <c r="B65">
        <v>4.6666999999999996</v>
      </c>
      <c r="C65">
        <v>5000</v>
      </c>
    </row>
    <row r="66" spans="1:3" x14ac:dyDescent="0.3">
      <c r="A66" t="s">
        <v>23</v>
      </c>
      <c r="B66">
        <v>4.8333000000000004</v>
      </c>
      <c r="C66">
        <v>5000</v>
      </c>
    </row>
    <row r="67" spans="1:3" x14ac:dyDescent="0.3">
      <c r="A67" t="s">
        <v>23</v>
      </c>
      <c r="B67">
        <v>5</v>
      </c>
      <c r="C67">
        <v>1005000</v>
      </c>
    </row>
    <row r="68" spans="1:3" x14ac:dyDescent="0.3">
      <c r="A68" t="s">
        <v>24</v>
      </c>
      <c r="B68">
        <v>0.5</v>
      </c>
      <c r="C68">
        <v>15000</v>
      </c>
    </row>
    <row r="69" spans="1:3" x14ac:dyDescent="0.3">
      <c r="A69" t="s">
        <v>24</v>
      </c>
      <c r="B69">
        <v>1</v>
      </c>
      <c r="C69">
        <v>1015000</v>
      </c>
    </row>
    <row r="70" spans="1:3" x14ac:dyDescent="0.3">
      <c r="A70" t="s">
        <v>25</v>
      </c>
      <c r="B70">
        <v>0.5</v>
      </c>
      <c r="C70">
        <v>20000</v>
      </c>
    </row>
    <row r="71" spans="1:3" x14ac:dyDescent="0.3">
      <c r="A71" t="s">
        <v>25</v>
      </c>
      <c r="B71">
        <v>0.83330000000000004</v>
      </c>
      <c r="C71">
        <v>20000</v>
      </c>
    </row>
    <row r="72" spans="1:3" x14ac:dyDescent="0.3">
      <c r="A72" t="s">
        <v>25</v>
      </c>
      <c r="B72">
        <v>1.1667000000000001</v>
      </c>
      <c r="C72">
        <v>20000</v>
      </c>
    </row>
    <row r="73" spans="1:3" x14ac:dyDescent="0.3">
      <c r="A73" t="s">
        <v>25</v>
      </c>
      <c r="B73">
        <v>1.5</v>
      </c>
      <c r="C73">
        <v>20000</v>
      </c>
    </row>
    <row r="74" spans="1:3" x14ac:dyDescent="0.3">
      <c r="A74" t="s">
        <v>25</v>
      </c>
      <c r="B74">
        <v>1.8332999999999999</v>
      </c>
      <c r="C74">
        <v>20000</v>
      </c>
    </row>
    <row r="75" spans="1:3" x14ac:dyDescent="0.3">
      <c r="A75" t="s">
        <v>25</v>
      </c>
      <c r="B75">
        <v>2</v>
      </c>
      <c r="C75">
        <v>1020000</v>
      </c>
    </row>
    <row r="76" spans="1:3" x14ac:dyDescent="0.3">
      <c r="A76" t="s">
        <v>26</v>
      </c>
      <c r="B76">
        <v>0.5</v>
      </c>
      <c r="C76">
        <v>10000</v>
      </c>
    </row>
    <row r="77" spans="1:3" x14ac:dyDescent="0.3">
      <c r="A77" t="s">
        <v>26</v>
      </c>
      <c r="B77">
        <v>0.75</v>
      </c>
      <c r="C77">
        <v>10000</v>
      </c>
    </row>
    <row r="78" spans="1:3" x14ac:dyDescent="0.3">
      <c r="A78" t="s">
        <v>26</v>
      </c>
      <c r="B78">
        <v>1</v>
      </c>
      <c r="C78">
        <v>10000</v>
      </c>
    </row>
    <row r="79" spans="1:3" x14ac:dyDescent="0.3">
      <c r="A79" t="s">
        <v>26</v>
      </c>
      <c r="B79">
        <v>1.25</v>
      </c>
      <c r="C79">
        <v>10000</v>
      </c>
    </row>
    <row r="80" spans="1:3" x14ac:dyDescent="0.3">
      <c r="A80" t="s">
        <v>26</v>
      </c>
      <c r="B80">
        <v>1.5</v>
      </c>
      <c r="C80">
        <v>10000</v>
      </c>
    </row>
    <row r="81" spans="1:3" x14ac:dyDescent="0.3">
      <c r="A81" t="s">
        <v>26</v>
      </c>
      <c r="B81">
        <v>1.75</v>
      </c>
      <c r="C81">
        <v>10000</v>
      </c>
    </row>
    <row r="82" spans="1:3" x14ac:dyDescent="0.3">
      <c r="A82" t="s">
        <v>26</v>
      </c>
      <c r="B82">
        <v>2</v>
      </c>
      <c r="C82">
        <v>1010000</v>
      </c>
    </row>
    <row r="83" spans="1:3" x14ac:dyDescent="0.3">
      <c r="A83" t="s">
        <v>27</v>
      </c>
      <c r="B83">
        <v>0.5</v>
      </c>
      <c r="C83">
        <v>7500</v>
      </c>
    </row>
    <row r="84" spans="1:3" x14ac:dyDescent="0.3">
      <c r="A84" t="s">
        <v>27</v>
      </c>
      <c r="B84">
        <v>0.75</v>
      </c>
      <c r="C84">
        <v>7500</v>
      </c>
    </row>
    <row r="85" spans="1:3" x14ac:dyDescent="0.3">
      <c r="A85" t="s">
        <v>27</v>
      </c>
      <c r="B85">
        <v>1</v>
      </c>
      <c r="C85">
        <v>7500</v>
      </c>
    </row>
    <row r="86" spans="1:3" x14ac:dyDescent="0.3">
      <c r="A86" t="s">
        <v>27</v>
      </c>
      <c r="B86">
        <v>1.25</v>
      </c>
      <c r="C86">
        <v>7500</v>
      </c>
    </row>
    <row r="87" spans="1:3" x14ac:dyDescent="0.3">
      <c r="A87" t="s">
        <v>27</v>
      </c>
      <c r="B87">
        <v>1.5</v>
      </c>
      <c r="C87">
        <v>7500</v>
      </c>
    </row>
    <row r="88" spans="1:3" x14ac:dyDescent="0.3">
      <c r="A88" t="s">
        <v>27</v>
      </c>
      <c r="B88">
        <v>1.75</v>
      </c>
      <c r="C88">
        <v>7500</v>
      </c>
    </row>
    <row r="89" spans="1:3" x14ac:dyDescent="0.3">
      <c r="A89" t="s">
        <v>27</v>
      </c>
      <c r="B89">
        <v>2</v>
      </c>
      <c r="C89">
        <v>1007500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7BF84-53DE-4C80-AEEF-787C23173672}">
  <dimension ref="A1:P104"/>
  <sheetViews>
    <sheetView showGridLines="0" topLeftCell="A71" workbookViewId="0">
      <selection activeCell="L2" sqref="L2:L89"/>
    </sheetView>
  </sheetViews>
  <sheetFormatPr defaultRowHeight="14.4" x14ac:dyDescent="0.3"/>
  <cols>
    <col min="3" max="3" width="12.21875" bestFit="1" customWidth="1"/>
    <col min="11" max="11" width="9.109375" bestFit="1" customWidth="1"/>
    <col min="12" max="12" width="10.6640625" bestFit="1" customWidth="1"/>
    <col min="15" max="16" width="10.6640625" bestFit="1" customWidth="1"/>
  </cols>
  <sheetData>
    <row r="1" spans="1:16" ht="28.8" x14ac:dyDescent="0.3">
      <c r="A1" s="4" t="s">
        <v>12</v>
      </c>
      <c r="B1" s="4" t="s">
        <v>31</v>
      </c>
      <c r="C1" s="4" t="s">
        <v>28</v>
      </c>
      <c r="D1" s="2" t="s">
        <v>39</v>
      </c>
      <c r="E1" s="2" t="s">
        <v>32</v>
      </c>
      <c r="F1" s="4" t="s">
        <v>40</v>
      </c>
      <c r="G1" s="4" t="s">
        <v>41</v>
      </c>
      <c r="H1" s="4" t="s">
        <v>42</v>
      </c>
      <c r="I1" s="4" t="s">
        <v>43</v>
      </c>
      <c r="J1" s="4" t="s">
        <v>33</v>
      </c>
      <c r="K1" s="4" t="s">
        <v>34</v>
      </c>
      <c r="L1" s="4" t="s">
        <v>44</v>
      </c>
      <c r="M1" s="4" t="s">
        <v>35</v>
      </c>
      <c r="N1" s="4" t="s">
        <v>36</v>
      </c>
      <c r="O1" s="4" t="s">
        <v>37</v>
      </c>
      <c r="P1" s="4" t="s">
        <v>38</v>
      </c>
    </row>
    <row r="2" spans="1:16" x14ac:dyDescent="0.3">
      <c r="A2" s="4" t="str">
        <f>Cashflows!A2</f>
        <v>B1</v>
      </c>
      <c r="B2" s="4">
        <f>Cashflows!B2</f>
        <v>0.2</v>
      </c>
      <c r="C2" s="8">
        <f>Cashflows!C2</f>
        <v>10000</v>
      </c>
      <c r="D2" s="10">
        <f>LOOKUP(B2,Curve!$B$2:$B$10)</f>
        <v>8.3330000000000001E-2</v>
      </c>
      <c r="E2" s="10" cm="1">
        <f t="array" ref="E2">INDEX(Curve!$B$2:$B$10, MATCH(B2,Curve!$B$2:$B$10, 1)+1)</f>
        <v>0.25</v>
      </c>
      <c r="F2" s="12">
        <f>IF(E2=D2,0,(B2-D2)/(E2-D2))</f>
        <v>0.70000599988000256</v>
      </c>
      <c r="G2" s="14">
        <f>INDEX(Curve!$C$2:$C$10, MATCH(D2, Curve!$B$2:$B$10, 0))</f>
        <v>3.7199999999999997E-2</v>
      </c>
      <c r="H2" s="14">
        <f>INDEX(Curve!$C$2:$C$10, MATCH(E2, Curve!$B$2:$B$10, 0))</f>
        <v>3.6900000000000002E-2</v>
      </c>
      <c r="I2" s="13">
        <f>G2 + F2*(H2-G2)</f>
        <v>3.6989998200035998E-2</v>
      </c>
      <c r="J2" s="9">
        <f>EXP(-I2*B2)</f>
        <v>0.99262929820137591</v>
      </c>
      <c r="K2" s="15">
        <f>C2*J2</f>
        <v>9926.2929820137597</v>
      </c>
      <c r="L2" s="15">
        <f>-B2*K2</f>
        <v>-1985.2585964027521</v>
      </c>
      <c r="M2" t="str">
        <f>INDEX(Curve!$A$2:$A$10, MATCH(D2, Curve!$B$2:$B$10, 0))</f>
        <v>1M</v>
      </c>
      <c r="N2" t="str">
        <f>INDEX(Curve!$A$2:$A$10, MATCH(E2, Curve!$B$2:$B$10, 0))</f>
        <v>3M</v>
      </c>
      <c r="O2" s="15">
        <f>L2*(1-F2)</f>
        <v>-595.56566760747319</v>
      </c>
      <c r="P2" s="15">
        <f>L2*F2</f>
        <v>-1389.6929287952789</v>
      </c>
    </row>
    <row r="3" spans="1:16" x14ac:dyDescent="0.3">
      <c r="A3" s="4" t="str">
        <f>Cashflows!A3</f>
        <v>B1</v>
      </c>
      <c r="B3" s="4">
        <f>Cashflows!B3</f>
        <v>0.7</v>
      </c>
      <c r="C3" s="8">
        <f>Cashflows!C3</f>
        <v>10000</v>
      </c>
      <c r="D3" s="10">
        <f>LOOKUP(B3,Curve!$B$2:$B$10)</f>
        <v>0.5</v>
      </c>
      <c r="E3" s="10" cm="1">
        <f t="array" ref="E3">INDEX(Curve!$B$2:$B$10, MATCH(B3,Curve!$B$2:$B$10, 1)+1)</f>
        <v>1</v>
      </c>
      <c r="F3" s="12">
        <f t="shared" ref="F3:F66" si="0">IF(E3=D3,0,(B3-D3)/(E3-D3))</f>
        <v>0.39999999999999991</v>
      </c>
      <c r="G3" s="14">
        <f>INDEX(Curve!$C$2:$C$10, MATCH(D3, Curve!$B$2:$B$10, 0))</f>
        <v>3.61E-2</v>
      </c>
      <c r="H3" s="14">
        <f>INDEX(Curve!$C$2:$C$10, MATCH(E3, Curve!$B$2:$B$10, 0))</f>
        <v>3.5099999999999999E-2</v>
      </c>
      <c r="I3" s="13">
        <f t="shared" ref="I3:I66" si="1">G3 + F3*(H3-G3)</f>
        <v>3.5700000000000003E-2</v>
      </c>
      <c r="J3" s="9">
        <f t="shared" ref="J3:J66" si="2">EXP(-I3*B3)</f>
        <v>0.9753196651762186</v>
      </c>
      <c r="K3" s="15">
        <f t="shared" ref="K3:K66" si="3">C3*J3</f>
        <v>9753.1966517621859</v>
      </c>
      <c r="L3" s="15">
        <f t="shared" ref="L3:L66" si="4">-B3*K3</f>
        <v>-6827.2376562335294</v>
      </c>
      <c r="M3" t="str">
        <f>INDEX(Curve!$A$2:$A$10, MATCH(D3, Curve!$B$2:$B$10, 0))</f>
        <v>6M</v>
      </c>
      <c r="N3" t="str">
        <f>INDEX(Curve!$A$2:$A$10, MATCH(E3, Curve!$B$2:$B$10, 0))</f>
        <v>1Y</v>
      </c>
      <c r="O3" s="15">
        <f t="shared" ref="O3:O66" si="5">L3*(1-F3)</f>
        <v>-4096.342593740118</v>
      </c>
      <c r="P3" s="15">
        <f t="shared" ref="P3:P66" si="6">L3*F3</f>
        <v>-2730.8950624934109</v>
      </c>
    </row>
    <row r="4" spans="1:16" x14ac:dyDescent="0.3">
      <c r="A4" s="4" t="str">
        <f>Cashflows!A4</f>
        <v>B1</v>
      </c>
      <c r="B4" s="4">
        <f>Cashflows!B4</f>
        <v>1.2</v>
      </c>
      <c r="C4" s="8">
        <f>Cashflows!C4</f>
        <v>1010000</v>
      </c>
      <c r="D4" s="10">
        <f>LOOKUP(B4,Curve!$B$2:$B$10)</f>
        <v>1</v>
      </c>
      <c r="E4" s="10" cm="1">
        <f t="array" ref="E4">INDEX(Curve!$B$2:$B$10, MATCH(B4,Curve!$B$2:$B$10, 1)+1)</f>
        <v>2</v>
      </c>
      <c r="F4" s="12">
        <f t="shared" si="0"/>
        <v>0.19999999999999996</v>
      </c>
      <c r="G4" s="14">
        <f>INDEX(Curve!$C$2:$C$10, MATCH(D4, Curve!$B$2:$B$10, 0))</f>
        <v>3.5099999999999999E-2</v>
      </c>
      <c r="H4" s="14">
        <f>INDEX(Curve!$C$2:$C$10, MATCH(E4, Curve!$B$2:$B$10, 0))</f>
        <v>3.4799999999999998E-2</v>
      </c>
      <c r="I4" s="13">
        <f t="shared" si="1"/>
        <v>3.5040000000000002E-2</v>
      </c>
      <c r="J4" s="9">
        <f t="shared" si="2"/>
        <v>0.95882375592761737</v>
      </c>
      <c r="K4" s="15">
        <f t="shared" si="3"/>
        <v>968411.9934868936</v>
      </c>
      <c r="L4" s="15">
        <f t="shared" si="4"/>
        <v>-1162094.3921842722</v>
      </c>
      <c r="M4" t="str">
        <f>INDEX(Curve!$A$2:$A$10, MATCH(D4, Curve!$B$2:$B$10, 0))</f>
        <v>1Y</v>
      </c>
      <c r="N4" t="str">
        <f>INDEX(Curve!$A$2:$A$10, MATCH(E4, Curve!$B$2:$B$10, 0))</f>
        <v>2Y</v>
      </c>
      <c r="O4" s="15">
        <f t="shared" si="5"/>
        <v>-929675.51374741783</v>
      </c>
      <c r="P4" s="15">
        <f t="shared" si="6"/>
        <v>-232418.87843685437</v>
      </c>
    </row>
    <row r="5" spans="1:16" x14ac:dyDescent="0.3">
      <c r="A5" s="4" t="str">
        <f>Cashflows!A5</f>
        <v>B2</v>
      </c>
      <c r="B5" s="4">
        <f>Cashflows!B5</f>
        <v>0.5</v>
      </c>
      <c r="C5" s="8">
        <f>Cashflows!C5</f>
        <v>15000</v>
      </c>
      <c r="D5" s="10">
        <f>LOOKUP(B5,Curve!$B$2:$B$10)</f>
        <v>0.5</v>
      </c>
      <c r="E5" s="10" cm="1">
        <f t="array" ref="E5">INDEX(Curve!$B$2:$B$10, MATCH(B5,Curve!$B$2:$B$10, 1)+1)</f>
        <v>1</v>
      </c>
      <c r="F5" s="12">
        <f t="shared" si="0"/>
        <v>0</v>
      </c>
      <c r="G5" s="14">
        <f>INDEX(Curve!$C$2:$C$10, MATCH(D5, Curve!$B$2:$B$10, 0))</f>
        <v>3.61E-2</v>
      </c>
      <c r="H5" s="14">
        <f>INDEX(Curve!$C$2:$C$10, MATCH(E5, Curve!$B$2:$B$10, 0))</f>
        <v>3.5099999999999999E-2</v>
      </c>
      <c r="I5" s="13">
        <f t="shared" si="1"/>
        <v>3.61E-2</v>
      </c>
      <c r="J5" s="9">
        <f t="shared" si="2"/>
        <v>0.98211192553436366</v>
      </c>
      <c r="K5" s="15">
        <f t="shared" si="3"/>
        <v>14731.678883015455</v>
      </c>
      <c r="L5" s="15">
        <f t="shared" si="4"/>
        <v>-7365.8394415077273</v>
      </c>
      <c r="M5" t="str">
        <f>INDEX(Curve!$A$2:$A$10, MATCH(D5, Curve!$B$2:$B$10, 0))</f>
        <v>6M</v>
      </c>
      <c r="N5" t="str">
        <f>INDEX(Curve!$A$2:$A$10, MATCH(E5, Curve!$B$2:$B$10, 0))</f>
        <v>1Y</v>
      </c>
      <c r="O5" s="15">
        <f t="shared" si="5"/>
        <v>-7365.8394415077273</v>
      </c>
      <c r="P5" s="15">
        <f t="shared" si="6"/>
        <v>0</v>
      </c>
    </row>
    <row r="6" spans="1:16" x14ac:dyDescent="0.3">
      <c r="A6" s="4" t="str">
        <f>Cashflows!A6</f>
        <v>B2</v>
      </c>
      <c r="B6" s="4">
        <f>Cashflows!B6</f>
        <v>1</v>
      </c>
      <c r="C6" s="8">
        <f>Cashflows!C6</f>
        <v>15000</v>
      </c>
      <c r="D6" s="10">
        <f>LOOKUP(B6,Curve!$B$2:$B$10)</f>
        <v>1</v>
      </c>
      <c r="E6" s="10" cm="1">
        <f t="array" ref="E6">INDEX(Curve!$B$2:$B$10, MATCH(B6,Curve!$B$2:$B$10, 1)+1)</f>
        <v>2</v>
      </c>
      <c r="F6" s="12">
        <f t="shared" si="0"/>
        <v>0</v>
      </c>
      <c r="G6" s="14">
        <f>INDEX(Curve!$C$2:$C$10, MATCH(D6, Curve!$B$2:$B$10, 0))</f>
        <v>3.5099999999999999E-2</v>
      </c>
      <c r="H6" s="14">
        <f>INDEX(Curve!$C$2:$C$10, MATCH(E6, Curve!$B$2:$B$10, 0))</f>
        <v>3.4799999999999998E-2</v>
      </c>
      <c r="I6" s="13">
        <f t="shared" si="1"/>
        <v>3.5099999999999999E-2</v>
      </c>
      <c r="J6" s="9">
        <f t="shared" si="2"/>
        <v>0.96550886054380691</v>
      </c>
      <c r="K6" s="15">
        <f t="shared" si="3"/>
        <v>14482.632908157104</v>
      </c>
      <c r="L6" s="15">
        <f t="shared" si="4"/>
        <v>-14482.632908157104</v>
      </c>
      <c r="M6" t="str">
        <f>INDEX(Curve!$A$2:$A$10, MATCH(D6, Curve!$B$2:$B$10, 0))</f>
        <v>1Y</v>
      </c>
      <c r="N6" t="str">
        <f>INDEX(Curve!$A$2:$A$10, MATCH(E6, Curve!$B$2:$B$10, 0))</f>
        <v>2Y</v>
      </c>
      <c r="O6" s="15">
        <f t="shared" si="5"/>
        <v>-14482.632908157104</v>
      </c>
      <c r="P6" s="15">
        <f t="shared" si="6"/>
        <v>0</v>
      </c>
    </row>
    <row r="7" spans="1:16" x14ac:dyDescent="0.3">
      <c r="A7" s="4" t="str">
        <f>Cashflows!A7</f>
        <v>B2</v>
      </c>
      <c r="B7" s="4">
        <f>Cashflows!B7</f>
        <v>1.5</v>
      </c>
      <c r="C7" s="8">
        <f>Cashflows!C7</f>
        <v>15000</v>
      </c>
      <c r="D7" s="10">
        <f>LOOKUP(B7,Curve!$B$2:$B$10)</f>
        <v>1</v>
      </c>
      <c r="E7" s="10" cm="1">
        <f t="array" ref="E7">INDEX(Curve!$B$2:$B$10, MATCH(B7,Curve!$B$2:$B$10, 1)+1)</f>
        <v>2</v>
      </c>
      <c r="F7" s="12">
        <f t="shared" si="0"/>
        <v>0.5</v>
      </c>
      <c r="G7" s="14">
        <f>INDEX(Curve!$C$2:$C$10, MATCH(D7, Curve!$B$2:$B$10, 0))</f>
        <v>3.5099999999999999E-2</v>
      </c>
      <c r="H7" s="14">
        <f>INDEX(Curve!$C$2:$C$10, MATCH(E7, Curve!$B$2:$B$10, 0))</f>
        <v>3.4799999999999998E-2</v>
      </c>
      <c r="I7" s="13">
        <f t="shared" si="1"/>
        <v>3.4949999999999995E-2</v>
      </c>
      <c r="J7" s="9">
        <f t="shared" si="2"/>
        <v>0.94892548779859998</v>
      </c>
      <c r="K7" s="15">
        <f t="shared" si="3"/>
        <v>14233.882316978999</v>
      </c>
      <c r="L7" s="15">
        <f t="shared" si="4"/>
        <v>-21350.8234754685</v>
      </c>
      <c r="M7" t="str">
        <f>INDEX(Curve!$A$2:$A$10, MATCH(D7, Curve!$B$2:$B$10, 0))</f>
        <v>1Y</v>
      </c>
      <c r="N7" t="str">
        <f>INDEX(Curve!$A$2:$A$10, MATCH(E7, Curve!$B$2:$B$10, 0))</f>
        <v>2Y</v>
      </c>
      <c r="O7" s="15">
        <f t="shared" si="5"/>
        <v>-10675.41173773425</v>
      </c>
      <c r="P7" s="15">
        <f t="shared" si="6"/>
        <v>-10675.41173773425</v>
      </c>
    </row>
    <row r="8" spans="1:16" x14ac:dyDescent="0.3">
      <c r="A8" s="4" t="str">
        <f>Cashflows!A8</f>
        <v>B2</v>
      </c>
      <c r="B8" s="4">
        <f>Cashflows!B8</f>
        <v>2</v>
      </c>
      <c r="C8" s="8">
        <f>Cashflows!C8</f>
        <v>1015000</v>
      </c>
      <c r="D8" s="10">
        <f>LOOKUP(B8,Curve!$B$2:$B$10)</f>
        <v>2</v>
      </c>
      <c r="E8" s="10" cm="1">
        <f t="array" ref="E8">INDEX(Curve!$B$2:$B$10, MATCH(B8,Curve!$B$2:$B$10, 1)+1)</f>
        <v>5</v>
      </c>
      <c r="F8" s="12">
        <f t="shared" si="0"/>
        <v>0</v>
      </c>
      <c r="G8" s="14">
        <f>INDEX(Curve!$C$2:$C$10, MATCH(D8, Curve!$B$2:$B$10, 0))</f>
        <v>3.4799999999999998E-2</v>
      </c>
      <c r="H8" s="14">
        <f>INDEX(Curve!$C$2:$C$10, MATCH(E8, Curve!$B$2:$B$10, 0))</f>
        <v>3.6499999999999998E-2</v>
      </c>
      <c r="I8" s="13">
        <f t="shared" si="1"/>
        <v>3.4799999999999998E-2</v>
      </c>
      <c r="J8" s="9">
        <f t="shared" si="2"/>
        <v>0.93276685203536269</v>
      </c>
      <c r="K8" s="15">
        <f t="shared" si="3"/>
        <v>946758.35481589311</v>
      </c>
      <c r="L8" s="15">
        <f t="shared" si="4"/>
        <v>-1893516.7096317862</v>
      </c>
      <c r="M8" t="str">
        <f>INDEX(Curve!$A$2:$A$10, MATCH(D8, Curve!$B$2:$B$10, 0))</f>
        <v>2Y</v>
      </c>
      <c r="N8" t="str">
        <f>INDEX(Curve!$A$2:$A$10, MATCH(E8, Curve!$B$2:$B$10, 0))</f>
        <v>5Y</v>
      </c>
      <c r="O8" s="15">
        <f t="shared" si="5"/>
        <v>-1893516.7096317862</v>
      </c>
      <c r="P8" s="15">
        <f t="shared" si="6"/>
        <v>0</v>
      </c>
    </row>
    <row r="9" spans="1:16" x14ac:dyDescent="0.3">
      <c r="A9" s="4" t="str">
        <f>Cashflows!A9</f>
        <v>B3</v>
      </c>
      <c r="B9" s="4">
        <f>Cashflows!B9</f>
        <v>0.5</v>
      </c>
      <c r="C9" s="8">
        <f>Cashflows!C9</f>
        <v>1006666.67</v>
      </c>
      <c r="D9" s="10">
        <f>LOOKUP(B9,Curve!$B$2:$B$10)</f>
        <v>0.5</v>
      </c>
      <c r="E9" s="10" cm="1">
        <f t="array" ref="E9">INDEX(Curve!$B$2:$B$10, MATCH(B9,Curve!$B$2:$B$10, 1)+1)</f>
        <v>1</v>
      </c>
      <c r="F9" s="12">
        <f t="shared" si="0"/>
        <v>0</v>
      </c>
      <c r="G9" s="14">
        <f>INDEX(Curve!$C$2:$C$10, MATCH(D9, Curve!$B$2:$B$10, 0))</f>
        <v>3.61E-2</v>
      </c>
      <c r="H9" s="14">
        <f>INDEX(Curve!$C$2:$C$10, MATCH(E9, Curve!$B$2:$B$10, 0))</f>
        <v>3.5099999999999999E-2</v>
      </c>
      <c r="I9" s="13">
        <f t="shared" si="1"/>
        <v>3.61E-2</v>
      </c>
      <c r="J9" s="9">
        <f t="shared" si="2"/>
        <v>0.98211192553436366</v>
      </c>
      <c r="K9" s="15">
        <f t="shared" si="3"/>
        <v>988659.34164496593</v>
      </c>
      <c r="L9" s="15">
        <f t="shared" si="4"/>
        <v>-494329.67082248296</v>
      </c>
      <c r="M9" t="str">
        <f>INDEX(Curve!$A$2:$A$10, MATCH(D9, Curve!$B$2:$B$10, 0))</f>
        <v>6M</v>
      </c>
      <c r="N9" t="str">
        <f>INDEX(Curve!$A$2:$A$10, MATCH(E9, Curve!$B$2:$B$10, 0))</f>
        <v>1Y</v>
      </c>
      <c r="O9" s="15">
        <f t="shared" si="5"/>
        <v>-494329.67082248296</v>
      </c>
      <c r="P9" s="15">
        <f t="shared" si="6"/>
        <v>0</v>
      </c>
    </row>
    <row r="10" spans="1:16" x14ac:dyDescent="0.3">
      <c r="A10" s="4" t="str">
        <f>Cashflows!A10</f>
        <v>B4</v>
      </c>
      <c r="B10" s="4">
        <f>Cashflows!B10</f>
        <v>0.5</v>
      </c>
      <c r="C10" s="8">
        <f>Cashflows!C10</f>
        <v>7500</v>
      </c>
      <c r="D10" s="10">
        <f>LOOKUP(B10,Curve!$B$2:$B$10)</f>
        <v>0.5</v>
      </c>
      <c r="E10" s="10" cm="1">
        <f t="array" ref="E10">INDEX(Curve!$B$2:$B$10, MATCH(B10,Curve!$B$2:$B$10, 1)+1)</f>
        <v>1</v>
      </c>
      <c r="F10" s="12">
        <f t="shared" si="0"/>
        <v>0</v>
      </c>
      <c r="G10" s="14">
        <f>INDEX(Curve!$C$2:$C$10, MATCH(D10, Curve!$B$2:$B$10, 0))</f>
        <v>3.61E-2</v>
      </c>
      <c r="H10" s="14">
        <f>INDEX(Curve!$C$2:$C$10, MATCH(E10, Curve!$B$2:$B$10, 0))</f>
        <v>3.5099999999999999E-2</v>
      </c>
      <c r="I10" s="13">
        <f t="shared" si="1"/>
        <v>3.61E-2</v>
      </c>
      <c r="J10" s="9">
        <f t="shared" si="2"/>
        <v>0.98211192553436366</v>
      </c>
      <c r="K10" s="15">
        <f t="shared" si="3"/>
        <v>7365.8394415077273</v>
      </c>
      <c r="L10" s="15">
        <f t="shared" si="4"/>
        <v>-3682.9197207538637</v>
      </c>
      <c r="M10" t="str">
        <f>INDEX(Curve!$A$2:$A$10, MATCH(D10, Curve!$B$2:$B$10, 0))</f>
        <v>6M</v>
      </c>
      <c r="N10" t="str">
        <f>INDEX(Curve!$A$2:$A$10, MATCH(E10, Curve!$B$2:$B$10, 0))</f>
        <v>1Y</v>
      </c>
      <c r="O10" s="15">
        <f t="shared" si="5"/>
        <v>-3682.9197207538637</v>
      </c>
      <c r="P10" s="15">
        <f t="shared" si="6"/>
        <v>0</v>
      </c>
    </row>
    <row r="11" spans="1:16" x14ac:dyDescent="0.3">
      <c r="A11" s="4" t="str">
        <f>Cashflows!A11</f>
        <v>B4</v>
      </c>
      <c r="B11" s="4">
        <f>Cashflows!B11</f>
        <v>0.75</v>
      </c>
      <c r="C11" s="8">
        <f>Cashflows!C11</f>
        <v>7500</v>
      </c>
      <c r="D11" s="10">
        <f>LOOKUP(B11,Curve!$B$2:$B$10)</f>
        <v>0.5</v>
      </c>
      <c r="E11" s="10" cm="1">
        <f t="array" ref="E11">INDEX(Curve!$B$2:$B$10, MATCH(B11,Curve!$B$2:$B$10, 1)+1)</f>
        <v>1</v>
      </c>
      <c r="F11" s="12">
        <f t="shared" si="0"/>
        <v>0.5</v>
      </c>
      <c r="G11" s="14">
        <f>INDEX(Curve!$C$2:$C$10, MATCH(D11, Curve!$B$2:$B$10, 0))</f>
        <v>3.61E-2</v>
      </c>
      <c r="H11" s="14">
        <f>INDEX(Curve!$C$2:$C$10, MATCH(E11, Curve!$B$2:$B$10, 0))</f>
        <v>3.5099999999999999E-2</v>
      </c>
      <c r="I11" s="13">
        <f t="shared" si="1"/>
        <v>3.56E-2</v>
      </c>
      <c r="J11" s="9">
        <f t="shared" si="2"/>
        <v>0.97365329370243037</v>
      </c>
      <c r="K11" s="15">
        <f t="shared" si="3"/>
        <v>7302.3997027682281</v>
      </c>
      <c r="L11" s="15">
        <f t="shared" si="4"/>
        <v>-5476.7997770761713</v>
      </c>
      <c r="M11" t="str">
        <f>INDEX(Curve!$A$2:$A$10, MATCH(D11, Curve!$B$2:$B$10, 0))</f>
        <v>6M</v>
      </c>
      <c r="N11" t="str">
        <f>INDEX(Curve!$A$2:$A$10, MATCH(E11, Curve!$B$2:$B$10, 0))</f>
        <v>1Y</v>
      </c>
      <c r="O11" s="15">
        <f t="shared" si="5"/>
        <v>-2738.3998885380856</v>
      </c>
      <c r="P11" s="15">
        <f t="shared" si="6"/>
        <v>-2738.3998885380856</v>
      </c>
    </row>
    <row r="12" spans="1:16" x14ac:dyDescent="0.3">
      <c r="A12" s="4" t="str">
        <f>Cashflows!A12</f>
        <v>B4</v>
      </c>
      <c r="B12" s="4">
        <f>Cashflows!B12</f>
        <v>1</v>
      </c>
      <c r="C12" s="8">
        <f>Cashflows!C12</f>
        <v>7500</v>
      </c>
      <c r="D12" s="10">
        <f>LOOKUP(B12,Curve!$B$2:$B$10)</f>
        <v>1</v>
      </c>
      <c r="E12" s="10" cm="1">
        <f t="array" ref="E12">INDEX(Curve!$B$2:$B$10, MATCH(B12,Curve!$B$2:$B$10, 1)+1)</f>
        <v>2</v>
      </c>
      <c r="F12" s="12">
        <f t="shared" si="0"/>
        <v>0</v>
      </c>
      <c r="G12" s="14">
        <f>INDEX(Curve!$C$2:$C$10, MATCH(D12, Curve!$B$2:$B$10, 0))</f>
        <v>3.5099999999999999E-2</v>
      </c>
      <c r="H12" s="14">
        <f>INDEX(Curve!$C$2:$C$10, MATCH(E12, Curve!$B$2:$B$10, 0))</f>
        <v>3.4799999999999998E-2</v>
      </c>
      <c r="I12" s="13">
        <f t="shared" si="1"/>
        <v>3.5099999999999999E-2</v>
      </c>
      <c r="J12" s="9">
        <f t="shared" si="2"/>
        <v>0.96550886054380691</v>
      </c>
      <c r="K12" s="15">
        <f t="shared" si="3"/>
        <v>7241.3164540785519</v>
      </c>
      <c r="L12" s="15">
        <f t="shared" si="4"/>
        <v>-7241.3164540785519</v>
      </c>
      <c r="M12" t="str">
        <f>INDEX(Curve!$A$2:$A$10, MATCH(D12, Curve!$B$2:$B$10, 0))</f>
        <v>1Y</v>
      </c>
      <c r="N12" t="str">
        <f>INDEX(Curve!$A$2:$A$10, MATCH(E12, Curve!$B$2:$B$10, 0))</f>
        <v>2Y</v>
      </c>
      <c r="O12" s="15">
        <f t="shared" si="5"/>
        <v>-7241.3164540785519</v>
      </c>
      <c r="P12" s="15">
        <f t="shared" si="6"/>
        <v>0</v>
      </c>
    </row>
    <row r="13" spans="1:16" x14ac:dyDescent="0.3">
      <c r="A13" s="4" t="str">
        <f>Cashflows!A13</f>
        <v>B4</v>
      </c>
      <c r="B13" s="4">
        <f>Cashflows!B13</f>
        <v>1.25</v>
      </c>
      <c r="C13" s="8">
        <f>Cashflows!C13</f>
        <v>7500</v>
      </c>
      <c r="D13" s="10">
        <f>LOOKUP(B13,Curve!$B$2:$B$10)</f>
        <v>1</v>
      </c>
      <c r="E13" s="10" cm="1">
        <f t="array" ref="E13">INDEX(Curve!$B$2:$B$10, MATCH(B13,Curve!$B$2:$B$10, 1)+1)</f>
        <v>2</v>
      </c>
      <c r="F13" s="12">
        <f t="shared" si="0"/>
        <v>0.25</v>
      </c>
      <c r="G13" s="14">
        <f>INDEX(Curve!$C$2:$C$10, MATCH(D13, Curve!$B$2:$B$10, 0))</f>
        <v>3.5099999999999999E-2</v>
      </c>
      <c r="H13" s="14">
        <f>INDEX(Curve!$C$2:$C$10, MATCH(E13, Curve!$B$2:$B$10, 0))</f>
        <v>3.4799999999999998E-2</v>
      </c>
      <c r="I13" s="13">
        <f t="shared" si="1"/>
        <v>3.5025000000000001E-2</v>
      </c>
      <c r="J13" s="9">
        <f t="shared" si="2"/>
        <v>0.95716331404878452</v>
      </c>
      <c r="K13" s="15">
        <f t="shared" si="3"/>
        <v>7178.7248553658837</v>
      </c>
      <c r="L13" s="15">
        <f t="shared" si="4"/>
        <v>-8973.4060692073544</v>
      </c>
      <c r="M13" t="str">
        <f>INDEX(Curve!$A$2:$A$10, MATCH(D13, Curve!$B$2:$B$10, 0))</f>
        <v>1Y</v>
      </c>
      <c r="N13" t="str">
        <f>INDEX(Curve!$A$2:$A$10, MATCH(E13, Curve!$B$2:$B$10, 0))</f>
        <v>2Y</v>
      </c>
      <c r="O13" s="15">
        <f t="shared" si="5"/>
        <v>-6730.0545519055158</v>
      </c>
      <c r="P13" s="15">
        <f t="shared" si="6"/>
        <v>-2243.3515173018386</v>
      </c>
    </row>
    <row r="14" spans="1:16" x14ac:dyDescent="0.3">
      <c r="A14" s="4" t="str">
        <f>Cashflows!A14</f>
        <v>B4</v>
      </c>
      <c r="B14" s="4">
        <f>Cashflows!B14</f>
        <v>1.5</v>
      </c>
      <c r="C14" s="8">
        <f>Cashflows!C14</f>
        <v>7500</v>
      </c>
      <c r="D14" s="10">
        <f>LOOKUP(B14,Curve!$B$2:$B$10)</f>
        <v>1</v>
      </c>
      <c r="E14" s="10" cm="1">
        <f t="array" ref="E14">INDEX(Curve!$B$2:$B$10, MATCH(B14,Curve!$B$2:$B$10, 1)+1)</f>
        <v>2</v>
      </c>
      <c r="F14" s="12">
        <f t="shared" si="0"/>
        <v>0.5</v>
      </c>
      <c r="G14" s="14">
        <f>INDEX(Curve!$C$2:$C$10, MATCH(D14, Curve!$B$2:$B$10, 0))</f>
        <v>3.5099999999999999E-2</v>
      </c>
      <c r="H14" s="14">
        <f>INDEX(Curve!$C$2:$C$10, MATCH(E14, Curve!$B$2:$B$10, 0))</f>
        <v>3.4799999999999998E-2</v>
      </c>
      <c r="I14" s="13">
        <f t="shared" si="1"/>
        <v>3.4949999999999995E-2</v>
      </c>
      <c r="J14" s="9">
        <f t="shared" si="2"/>
        <v>0.94892548779859998</v>
      </c>
      <c r="K14" s="15">
        <f t="shared" si="3"/>
        <v>7116.9411584894997</v>
      </c>
      <c r="L14" s="15">
        <f t="shared" si="4"/>
        <v>-10675.41173773425</v>
      </c>
      <c r="M14" t="str">
        <f>INDEX(Curve!$A$2:$A$10, MATCH(D14, Curve!$B$2:$B$10, 0))</f>
        <v>1Y</v>
      </c>
      <c r="N14" t="str">
        <f>INDEX(Curve!$A$2:$A$10, MATCH(E14, Curve!$B$2:$B$10, 0))</f>
        <v>2Y</v>
      </c>
      <c r="O14" s="15">
        <f t="shared" si="5"/>
        <v>-5337.705868867125</v>
      </c>
      <c r="P14" s="15">
        <f t="shared" si="6"/>
        <v>-5337.705868867125</v>
      </c>
    </row>
    <row r="15" spans="1:16" x14ac:dyDescent="0.3">
      <c r="A15" s="4" t="str">
        <f>Cashflows!A15</f>
        <v>B4</v>
      </c>
      <c r="B15" s="4">
        <f>Cashflows!B15</f>
        <v>1.75</v>
      </c>
      <c r="C15" s="8">
        <f>Cashflows!C15</f>
        <v>7500</v>
      </c>
      <c r="D15" s="10">
        <f>LOOKUP(B15,Curve!$B$2:$B$10)</f>
        <v>1</v>
      </c>
      <c r="E15" s="10" cm="1">
        <f t="array" ref="E15">INDEX(Curve!$B$2:$B$10, MATCH(B15,Curve!$B$2:$B$10, 1)+1)</f>
        <v>2</v>
      </c>
      <c r="F15" s="12">
        <f t="shared" si="0"/>
        <v>0.75</v>
      </c>
      <c r="G15" s="14">
        <f>INDEX(Curve!$C$2:$C$10, MATCH(D15, Curve!$B$2:$B$10, 0))</f>
        <v>3.5099999999999999E-2</v>
      </c>
      <c r="H15" s="14">
        <f>INDEX(Curve!$C$2:$C$10, MATCH(E15, Curve!$B$2:$B$10, 0))</f>
        <v>3.4799999999999998E-2</v>
      </c>
      <c r="I15" s="13">
        <f t="shared" si="1"/>
        <v>3.4874999999999996E-2</v>
      </c>
      <c r="J15" s="9">
        <f t="shared" si="2"/>
        <v>0.9407938395091483</v>
      </c>
      <c r="K15" s="15">
        <f t="shared" si="3"/>
        <v>7055.9537963186121</v>
      </c>
      <c r="L15" s="15">
        <f t="shared" si="4"/>
        <v>-12347.91914355757</v>
      </c>
      <c r="M15" t="str">
        <f>INDEX(Curve!$A$2:$A$10, MATCH(D15, Curve!$B$2:$B$10, 0))</f>
        <v>1Y</v>
      </c>
      <c r="N15" t="str">
        <f>INDEX(Curve!$A$2:$A$10, MATCH(E15, Curve!$B$2:$B$10, 0))</f>
        <v>2Y</v>
      </c>
      <c r="O15" s="15">
        <f t="shared" si="5"/>
        <v>-3086.9797858893926</v>
      </c>
      <c r="P15" s="15">
        <f t="shared" si="6"/>
        <v>-9260.9393576681778</v>
      </c>
    </row>
    <row r="16" spans="1:16" x14ac:dyDescent="0.3">
      <c r="A16" s="4" t="str">
        <f>Cashflows!A16</f>
        <v>B4</v>
      </c>
      <c r="B16" s="4">
        <f>Cashflows!B16</f>
        <v>2</v>
      </c>
      <c r="C16" s="8">
        <f>Cashflows!C16</f>
        <v>7500</v>
      </c>
      <c r="D16" s="10">
        <f>LOOKUP(B16,Curve!$B$2:$B$10)</f>
        <v>2</v>
      </c>
      <c r="E16" s="10" cm="1">
        <f t="array" ref="E16">INDEX(Curve!$B$2:$B$10, MATCH(B16,Curve!$B$2:$B$10, 1)+1)</f>
        <v>5</v>
      </c>
      <c r="F16" s="12">
        <f t="shared" si="0"/>
        <v>0</v>
      </c>
      <c r="G16" s="14">
        <f>INDEX(Curve!$C$2:$C$10, MATCH(D16, Curve!$B$2:$B$10, 0))</f>
        <v>3.4799999999999998E-2</v>
      </c>
      <c r="H16" s="14">
        <f>INDEX(Curve!$C$2:$C$10, MATCH(E16, Curve!$B$2:$B$10, 0))</f>
        <v>3.6499999999999998E-2</v>
      </c>
      <c r="I16" s="13">
        <f t="shared" si="1"/>
        <v>3.4799999999999998E-2</v>
      </c>
      <c r="J16" s="9">
        <f t="shared" si="2"/>
        <v>0.93276685203536269</v>
      </c>
      <c r="K16" s="15">
        <f t="shared" si="3"/>
        <v>6995.7513902652199</v>
      </c>
      <c r="L16" s="15">
        <f t="shared" si="4"/>
        <v>-13991.50278053044</v>
      </c>
      <c r="M16" t="str">
        <f>INDEX(Curve!$A$2:$A$10, MATCH(D16, Curve!$B$2:$B$10, 0))</f>
        <v>2Y</v>
      </c>
      <c r="N16" t="str">
        <f>INDEX(Curve!$A$2:$A$10, MATCH(E16, Curve!$B$2:$B$10, 0))</f>
        <v>5Y</v>
      </c>
      <c r="O16" s="15">
        <f t="shared" si="5"/>
        <v>-13991.50278053044</v>
      </c>
      <c r="P16" s="15">
        <f t="shared" si="6"/>
        <v>0</v>
      </c>
    </row>
    <row r="17" spans="1:16" x14ac:dyDescent="0.3">
      <c r="A17" s="4" t="str">
        <f>Cashflows!A17</f>
        <v>B4</v>
      </c>
      <c r="B17" s="4">
        <f>Cashflows!B17</f>
        <v>2.25</v>
      </c>
      <c r="C17" s="8">
        <f>Cashflows!C17</f>
        <v>7500</v>
      </c>
      <c r="D17" s="10">
        <f>LOOKUP(B17,Curve!$B$2:$B$10)</f>
        <v>2</v>
      </c>
      <c r="E17" s="10" cm="1">
        <f t="array" ref="E17">INDEX(Curve!$B$2:$B$10, MATCH(B17,Curve!$B$2:$B$10, 1)+1)</f>
        <v>5</v>
      </c>
      <c r="F17" s="12">
        <f t="shared" si="0"/>
        <v>8.3333333333333329E-2</v>
      </c>
      <c r="G17" s="14">
        <f>INDEX(Curve!$C$2:$C$10, MATCH(D17, Curve!$B$2:$B$10, 0))</f>
        <v>3.4799999999999998E-2</v>
      </c>
      <c r="H17" s="14">
        <f>INDEX(Curve!$C$2:$C$10, MATCH(E17, Curve!$B$2:$B$10, 0))</f>
        <v>3.6499999999999998E-2</v>
      </c>
      <c r="I17" s="13">
        <f t="shared" si="1"/>
        <v>3.4941666666666663E-2</v>
      </c>
      <c r="J17" s="9">
        <f t="shared" si="2"/>
        <v>0.92439228183014011</v>
      </c>
      <c r="K17" s="15">
        <f t="shared" si="3"/>
        <v>6932.9421137260506</v>
      </c>
      <c r="L17" s="15">
        <f t="shared" si="4"/>
        <v>-15599.119755883614</v>
      </c>
      <c r="M17" t="str">
        <f>INDEX(Curve!$A$2:$A$10, MATCH(D17, Curve!$B$2:$B$10, 0))</f>
        <v>2Y</v>
      </c>
      <c r="N17" t="str">
        <f>INDEX(Curve!$A$2:$A$10, MATCH(E17, Curve!$B$2:$B$10, 0))</f>
        <v>5Y</v>
      </c>
      <c r="O17" s="15">
        <f t="shared" si="5"/>
        <v>-14299.193109559979</v>
      </c>
      <c r="P17" s="15">
        <f t="shared" si="6"/>
        <v>-1299.9266463236345</v>
      </c>
    </row>
    <row r="18" spans="1:16" x14ac:dyDescent="0.3">
      <c r="A18" s="4" t="str">
        <f>Cashflows!A18</f>
        <v>B4</v>
      </c>
      <c r="B18" s="4">
        <f>Cashflows!B18</f>
        <v>2.5</v>
      </c>
      <c r="C18" s="8">
        <f>Cashflows!C18</f>
        <v>7500</v>
      </c>
      <c r="D18" s="10">
        <f>LOOKUP(B18,Curve!$B$2:$B$10)</f>
        <v>2</v>
      </c>
      <c r="E18" s="10" cm="1">
        <f t="array" ref="E18">INDEX(Curve!$B$2:$B$10, MATCH(B18,Curve!$B$2:$B$10, 1)+1)</f>
        <v>5</v>
      </c>
      <c r="F18" s="12">
        <f t="shared" si="0"/>
        <v>0.16666666666666666</v>
      </c>
      <c r="G18" s="14">
        <f>INDEX(Curve!$C$2:$C$10, MATCH(D18, Curve!$B$2:$B$10, 0))</f>
        <v>3.4799999999999998E-2</v>
      </c>
      <c r="H18" s="14">
        <f>INDEX(Curve!$C$2:$C$10, MATCH(E18, Curve!$B$2:$B$10, 0))</f>
        <v>3.6499999999999998E-2</v>
      </c>
      <c r="I18" s="13">
        <f t="shared" si="1"/>
        <v>3.5083333333333327E-2</v>
      </c>
      <c r="J18" s="9">
        <f t="shared" si="2"/>
        <v>0.91602801260112499</v>
      </c>
      <c r="K18" s="15">
        <f t="shared" si="3"/>
        <v>6870.2100945084376</v>
      </c>
      <c r="L18" s="15">
        <f t="shared" si="4"/>
        <v>-17175.525236271093</v>
      </c>
      <c r="M18" t="str">
        <f>INDEX(Curve!$A$2:$A$10, MATCH(D18, Curve!$B$2:$B$10, 0))</f>
        <v>2Y</v>
      </c>
      <c r="N18" t="str">
        <f>INDEX(Curve!$A$2:$A$10, MATCH(E18, Curve!$B$2:$B$10, 0))</f>
        <v>5Y</v>
      </c>
      <c r="O18" s="15">
        <f t="shared" si="5"/>
        <v>-14312.937696892577</v>
      </c>
      <c r="P18" s="15">
        <f t="shared" si="6"/>
        <v>-2862.5875393785154</v>
      </c>
    </row>
    <row r="19" spans="1:16" x14ac:dyDescent="0.3">
      <c r="A19" s="4" t="str">
        <f>Cashflows!A19</f>
        <v>B4</v>
      </c>
      <c r="B19" s="4">
        <f>Cashflows!B19</f>
        <v>2.75</v>
      </c>
      <c r="C19" s="8">
        <f>Cashflows!C19</f>
        <v>7500</v>
      </c>
      <c r="D19" s="10">
        <f>LOOKUP(B19,Curve!$B$2:$B$10)</f>
        <v>2</v>
      </c>
      <c r="E19" s="10" cm="1">
        <f t="array" ref="E19">INDEX(Curve!$B$2:$B$10, MATCH(B19,Curve!$B$2:$B$10, 1)+1)</f>
        <v>5</v>
      </c>
      <c r="F19" s="12">
        <f t="shared" si="0"/>
        <v>0.25</v>
      </c>
      <c r="G19" s="14">
        <f>INDEX(Curve!$C$2:$C$10, MATCH(D19, Curve!$B$2:$B$10, 0))</f>
        <v>3.4799999999999998E-2</v>
      </c>
      <c r="H19" s="14">
        <f>INDEX(Curve!$C$2:$C$10, MATCH(E19, Curve!$B$2:$B$10, 0))</f>
        <v>3.6499999999999998E-2</v>
      </c>
      <c r="I19" s="13">
        <f t="shared" si="1"/>
        <v>3.5224999999999999E-2</v>
      </c>
      <c r="J19" s="9">
        <f t="shared" si="2"/>
        <v>0.90767513067645478</v>
      </c>
      <c r="K19" s="15">
        <f t="shared" si="3"/>
        <v>6807.5634800734106</v>
      </c>
      <c r="L19" s="15">
        <f t="shared" si="4"/>
        <v>-18720.799570201878</v>
      </c>
      <c r="M19" t="str">
        <f>INDEX(Curve!$A$2:$A$10, MATCH(D19, Curve!$B$2:$B$10, 0))</f>
        <v>2Y</v>
      </c>
      <c r="N19" t="str">
        <f>INDEX(Curve!$A$2:$A$10, MATCH(E19, Curve!$B$2:$B$10, 0))</f>
        <v>5Y</v>
      </c>
      <c r="O19" s="15">
        <f t="shared" si="5"/>
        <v>-14040.599677651408</v>
      </c>
      <c r="P19" s="15">
        <f t="shared" si="6"/>
        <v>-4680.1998925504695</v>
      </c>
    </row>
    <row r="20" spans="1:16" x14ac:dyDescent="0.3">
      <c r="A20" s="4" t="str">
        <f>Cashflows!A20</f>
        <v>B4</v>
      </c>
      <c r="B20" s="4">
        <f>Cashflows!B20</f>
        <v>3</v>
      </c>
      <c r="C20" s="8">
        <f>Cashflows!C20</f>
        <v>1007500</v>
      </c>
      <c r="D20" s="10">
        <f>LOOKUP(B20,Curve!$B$2:$B$10)</f>
        <v>2</v>
      </c>
      <c r="E20" s="10" cm="1">
        <f t="array" ref="E20">INDEX(Curve!$B$2:$B$10, MATCH(B20,Curve!$B$2:$B$10, 1)+1)</f>
        <v>5</v>
      </c>
      <c r="F20" s="12">
        <f t="shared" si="0"/>
        <v>0.33333333333333331</v>
      </c>
      <c r="G20" s="14">
        <f>INDEX(Curve!$C$2:$C$10, MATCH(D20, Curve!$B$2:$B$10, 0))</f>
        <v>3.4799999999999998E-2</v>
      </c>
      <c r="H20" s="14">
        <f>INDEX(Curve!$C$2:$C$10, MATCH(E20, Curve!$B$2:$B$10, 0))</f>
        <v>3.6499999999999998E-2</v>
      </c>
      <c r="I20" s="13">
        <f t="shared" si="1"/>
        <v>3.5366666666666664E-2</v>
      </c>
      <c r="J20" s="9">
        <f t="shared" si="2"/>
        <v>0.89933471010808985</v>
      </c>
      <c r="K20" s="15">
        <f t="shared" si="3"/>
        <v>906079.72043390048</v>
      </c>
      <c r="L20" s="15">
        <f t="shared" si="4"/>
        <v>-2718239.1613017013</v>
      </c>
      <c r="M20" t="str">
        <f>INDEX(Curve!$A$2:$A$10, MATCH(D20, Curve!$B$2:$B$10, 0))</f>
        <v>2Y</v>
      </c>
      <c r="N20" t="str">
        <f>INDEX(Curve!$A$2:$A$10, MATCH(E20, Curve!$B$2:$B$10, 0))</f>
        <v>5Y</v>
      </c>
      <c r="O20" s="15">
        <f t="shared" si="5"/>
        <v>-1812159.4408678012</v>
      </c>
      <c r="P20" s="15">
        <f t="shared" si="6"/>
        <v>-906079.72043390037</v>
      </c>
    </row>
    <row r="21" spans="1:16" x14ac:dyDescent="0.3">
      <c r="A21" s="4" t="str">
        <f>Cashflows!A21</f>
        <v>B5</v>
      </c>
      <c r="B21" s="4">
        <f>Cashflows!B21</f>
        <v>0.5</v>
      </c>
      <c r="C21" s="8">
        <f>Cashflows!C21</f>
        <v>8000</v>
      </c>
      <c r="D21" s="10">
        <f>LOOKUP(B21,Curve!$B$2:$B$10)</f>
        <v>0.5</v>
      </c>
      <c r="E21" s="10" cm="1">
        <f t="array" ref="E21">INDEX(Curve!$B$2:$B$10, MATCH(B21,Curve!$B$2:$B$10, 1)+1)</f>
        <v>1</v>
      </c>
      <c r="F21" s="12">
        <f t="shared" si="0"/>
        <v>0</v>
      </c>
      <c r="G21" s="14">
        <f>INDEX(Curve!$C$2:$C$10, MATCH(D21, Curve!$B$2:$B$10, 0))</f>
        <v>3.61E-2</v>
      </c>
      <c r="H21" s="14">
        <f>INDEX(Curve!$C$2:$C$10, MATCH(E21, Curve!$B$2:$B$10, 0))</f>
        <v>3.5099999999999999E-2</v>
      </c>
      <c r="I21" s="13">
        <f t="shared" si="1"/>
        <v>3.61E-2</v>
      </c>
      <c r="J21" s="9">
        <f t="shared" si="2"/>
        <v>0.98211192553436366</v>
      </c>
      <c r="K21" s="15">
        <f t="shared" si="3"/>
        <v>7856.8954042749092</v>
      </c>
      <c r="L21" s="15">
        <f t="shared" si="4"/>
        <v>-3928.4477021374546</v>
      </c>
      <c r="M21" t="str">
        <f>INDEX(Curve!$A$2:$A$10, MATCH(D21, Curve!$B$2:$B$10, 0))</f>
        <v>6M</v>
      </c>
      <c r="N21" t="str">
        <f>INDEX(Curve!$A$2:$A$10, MATCH(E21, Curve!$B$2:$B$10, 0))</f>
        <v>1Y</v>
      </c>
      <c r="O21" s="15">
        <f t="shared" si="5"/>
        <v>-3928.4477021374546</v>
      </c>
      <c r="P21" s="15">
        <f t="shared" si="6"/>
        <v>0</v>
      </c>
    </row>
    <row r="22" spans="1:16" x14ac:dyDescent="0.3">
      <c r="A22" s="4" t="str">
        <f>Cashflows!A22</f>
        <v>B5</v>
      </c>
      <c r="B22" s="4">
        <f>Cashflows!B22</f>
        <v>0.7</v>
      </c>
      <c r="C22" s="8">
        <f>Cashflows!C22</f>
        <v>8000</v>
      </c>
      <c r="D22" s="10">
        <f>LOOKUP(B22,Curve!$B$2:$B$10)</f>
        <v>0.5</v>
      </c>
      <c r="E22" s="10" cm="1">
        <f t="array" ref="E22">INDEX(Curve!$B$2:$B$10, MATCH(B22,Curve!$B$2:$B$10, 1)+1)</f>
        <v>1</v>
      </c>
      <c r="F22" s="12">
        <f t="shared" si="0"/>
        <v>0.39999999999999991</v>
      </c>
      <c r="G22" s="14">
        <f>INDEX(Curve!$C$2:$C$10, MATCH(D22, Curve!$B$2:$B$10, 0))</f>
        <v>3.61E-2</v>
      </c>
      <c r="H22" s="14">
        <f>INDEX(Curve!$C$2:$C$10, MATCH(E22, Curve!$B$2:$B$10, 0))</f>
        <v>3.5099999999999999E-2</v>
      </c>
      <c r="I22" s="13">
        <f t="shared" si="1"/>
        <v>3.5700000000000003E-2</v>
      </c>
      <c r="J22" s="9">
        <f t="shared" si="2"/>
        <v>0.9753196651762186</v>
      </c>
      <c r="K22" s="15">
        <f t="shared" si="3"/>
        <v>7802.5573214097485</v>
      </c>
      <c r="L22" s="15">
        <f t="shared" si="4"/>
        <v>-5461.7901249868237</v>
      </c>
      <c r="M22" t="str">
        <f>INDEX(Curve!$A$2:$A$10, MATCH(D22, Curve!$B$2:$B$10, 0))</f>
        <v>6M</v>
      </c>
      <c r="N22" t="str">
        <f>INDEX(Curve!$A$2:$A$10, MATCH(E22, Curve!$B$2:$B$10, 0))</f>
        <v>1Y</v>
      </c>
      <c r="O22" s="15">
        <f t="shared" si="5"/>
        <v>-3277.0740749920947</v>
      </c>
      <c r="P22" s="15">
        <f t="shared" si="6"/>
        <v>-2184.716049994729</v>
      </c>
    </row>
    <row r="23" spans="1:16" x14ac:dyDescent="0.3">
      <c r="A23" s="4" t="str">
        <f>Cashflows!A23</f>
        <v>B5</v>
      </c>
      <c r="B23" s="4">
        <f>Cashflows!B23</f>
        <v>0.9</v>
      </c>
      <c r="C23" s="8">
        <f>Cashflows!C23</f>
        <v>8000</v>
      </c>
      <c r="D23" s="10">
        <f>LOOKUP(B23,Curve!$B$2:$B$10)</f>
        <v>0.5</v>
      </c>
      <c r="E23" s="10" cm="1">
        <f t="array" ref="E23">INDEX(Curve!$B$2:$B$10, MATCH(B23,Curve!$B$2:$B$10, 1)+1)</f>
        <v>1</v>
      </c>
      <c r="F23" s="12">
        <f t="shared" si="0"/>
        <v>0.8</v>
      </c>
      <c r="G23" s="14">
        <f>INDEX(Curve!$C$2:$C$10, MATCH(D23, Curve!$B$2:$B$10, 0))</f>
        <v>3.61E-2</v>
      </c>
      <c r="H23" s="14">
        <f>INDEX(Curve!$C$2:$C$10, MATCH(E23, Curve!$B$2:$B$10, 0))</f>
        <v>3.5099999999999999E-2</v>
      </c>
      <c r="I23" s="13">
        <f t="shared" si="1"/>
        <v>3.5299999999999998E-2</v>
      </c>
      <c r="J23" s="9">
        <f t="shared" si="2"/>
        <v>0.96872936421203892</v>
      </c>
      <c r="K23" s="15">
        <f t="shared" si="3"/>
        <v>7749.8349136963116</v>
      </c>
      <c r="L23" s="15">
        <f t="shared" si="4"/>
        <v>-6974.8514223266802</v>
      </c>
      <c r="M23" t="str">
        <f>INDEX(Curve!$A$2:$A$10, MATCH(D23, Curve!$B$2:$B$10, 0))</f>
        <v>6M</v>
      </c>
      <c r="N23" t="str">
        <f>INDEX(Curve!$A$2:$A$10, MATCH(E23, Curve!$B$2:$B$10, 0))</f>
        <v>1Y</v>
      </c>
      <c r="O23" s="15">
        <f t="shared" si="5"/>
        <v>-1394.9702844653357</v>
      </c>
      <c r="P23" s="15">
        <f t="shared" si="6"/>
        <v>-5579.8811378613445</v>
      </c>
    </row>
    <row r="24" spans="1:16" x14ac:dyDescent="0.3">
      <c r="A24" s="4" t="str">
        <f>Cashflows!A24</f>
        <v>B5</v>
      </c>
      <c r="B24" s="4">
        <f>Cashflows!B24</f>
        <v>1.1000000000000001</v>
      </c>
      <c r="C24" s="8">
        <f>Cashflows!C24</f>
        <v>8000</v>
      </c>
      <c r="D24" s="10">
        <f>LOOKUP(B24,Curve!$B$2:$B$10)</f>
        <v>1</v>
      </c>
      <c r="E24" s="10" cm="1">
        <f t="array" ref="E24">INDEX(Curve!$B$2:$B$10, MATCH(B24,Curve!$B$2:$B$10, 1)+1)</f>
        <v>2</v>
      </c>
      <c r="F24" s="12">
        <f t="shared" si="0"/>
        <v>0.10000000000000009</v>
      </c>
      <c r="G24" s="14">
        <f>INDEX(Curve!$C$2:$C$10, MATCH(D24, Curve!$B$2:$B$10, 0))</f>
        <v>3.5099999999999999E-2</v>
      </c>
      <c r="H24" s="14">
        <f>INDEX(Curve!$C$2:$C$10, MATCH(E24, Curve!$B$2:$B$10, 0))</f>
        <v>3.4799999999999998E-2</v>
      </c>
      <c r="I24" s="13">
        <f t="shared" si="1"/>
        <v>3.5069999999999997E-2</v>
      </c>
      <c r="J24" s="9">
        <f t="shared" si="2"/>
        <v>0.96215761575101522</v>
      </c>
      <c r="K24" s="15">
        <f t="shared" si="3"/>
        <v>7697.2609260081217</v>
      </c>
      <c r="L24" s="15">
        <f t="shared" si="4"/>
        <v>-8466.9870186089338</v>
      </c>
      <c r="M24" t="str">
        <f>INDEX(Curve!$A$2:$A$10, MATCH(D24, Curve!$B$2:$B$10, 0))</f>
        <v>1Y</v>
      </c>
      <c r="N24" t="str">
        <f>INDEX(Curve!$A$2:$A$10, MATCH(E24, Curve!$B$2:$B$10, 0))</f>
        <v>2Y</v>
      </c>
      <c r="O24" s="15">
        <f t="shared" si="5"/>
        <v>-7620.2883167480395</v>
      </c>
      <c r="P24" s="15">
        <f t="shared" si="6"/>
        <v>-846.69870186089418</v>
      </c>
    </row>
    <row r="25" spans="1:16" x14ac:dyDescent="0.3">
      <c r="A25" s="4" t="str">
        <f>Cashflows!A25</f>
        <v>B5</v>
      </c>
      <c r="B25" s="4">
        <f>Cashflows!B25</f>
        <v>1.3</v>
      </c>
      <c r="C25" s="8">
        <f>Cashflows!C25</f>
        <v>8000</v>
      </c>
      <c r="D25" s="10">
        <f>LOOKUP(B25,Curve!$B$2:$B$10)</f>
        <v>1</v>
      </c>
      <c r="E25" s="10" cm="1">
        <f t="array" ref="E25">INDEX(Curve!$B$2:$B$10, MATCH(B25,Curve!$B$2:$B$10, 1)+1)</f>
        <v>2</v>
      </c>
      <c r="F25" s="12">
        <f t="shared" si="0"/>
        <v>0.30000000000000004</v>
      </c>
      <c r="G25" s="14">
        <f>INDEX(Curve!$C$2:$C$10, MATCH(D25, Curve!$B$2:$B$10, 0))</f>
        <v>3.5099999999999999E-2</v>
      </c>
      <c r="H25" s="14">
        <f>INDEX(Curve!$C$2:$C$10, MATCH(E25, Curve!$B$2:$B$10, 0))</f>
        <v>3.4799999999999998E-2</v>
      </c>
      <c r="I25" s="13">
        <f t="shared" si="1"/>
        <v>3.5009999999999999E-2</v>
      </c>
      <c r="J25" s="9">
        <f t="shared" si="2"/>
        <v>0.95550718089786213</v>
      </c>
      <c r="K25" s="15">
        <f t="shared" si="3"/>
        <v>7644.0574471828968</v>
      </c>
      <c r="L25" s="15">
        <f t="shared" si="4"/>
        <v>-9937.2746813377653</v>
      </c>
      <c r="M25" t="str">
        <f>INDEX(Curve!$A$2:$A$10, MATCH(D25, Curve!$B$2:$B$10, 0))</f>
        <v>1Y</v>
      </c>
      <c r="N25" t="str">
        <f>INDEX(Curve!$A$2:$A$10, MATCH(E25, Curve!$B$2:$B$10, 0))</f>
        <v>2Y</v>
      </c>
      <c r="O25" s="15">
        <f t="shared" si="5"/>
        <v>-6956.0922769364352</v>
      </c>
      <c r="P25" s="15">
        <f t="shared" si="6"/>
        <v>-2981.1824044013301</v>
      </c>
    </row>
    <row r="26" spans="1:16" x14ac:dyDescent="0.3">
      <c r="A26" s="4" t="str">
        <f>Cashflows!A26</f>
        <v>B5</v>
      </c>
      <c r="B26" s="4">
        <f>Cashflows!B26</f>
        <v>1.5</v>
      </c>
      <c r="C26" s="8">
        <f>Cashflows!C26</f>
        <v>8000</v>
      </c>
      <c r="D26" s="10">
        <f>LOOKUP(B26,Curve!$B$2:$B$10)</f>
        <v>1</v>
      </c>
      <c r="E26" s="10" cm="1">
        <f t="array" ref="E26">INDEX(Curve!$B$2:$B$10, MATCH(B26,Curve!$B$2:$B$10, 1)+1)</f>
        <v>2</v>
      </c>
      <c r="F26" s="12">
        <f t="shared" si="0"/>
        <v>0.5</v>
      </c>
      <c r="G26" s="14">
        <f>INDEX(Curve!$C$2:$C$10, MATCH(D26, Curve!$B$2:$B$10, 0))</f>
        <v>3.5099999999999999E-2</v>
      </c>
      <c r="H26" s="14">
        <f>INDEX(Curve!$C$2:$C$10, MATCH(E26, Curve!$B$2:$B$10, 0))</f>
        <v>3.4799999999999998E-2</v>
      </c>
      <c r="I26" s="13">
        <f t="shared" si="1"/>
        <v>3.4949999999999995E-2</v>
      </c>
      <c r="J26" s="9">
        <f t="shared" si="2"/>
        <v>0.94892548779859998</v>
      </c>
      <c r="K26" s="15">
        <f t="shared" si="3"/>
        <v>7591.4039023887999</v>
      </c>
      <c r="L26" s="15">
        <f t="shared" si="4"/>
        <v>-11387.1058535832</v>
      </c>
      <c r="M26" t="str">
        <f>INDEX(Curve!$A$2:$A$10, MATCH(D26, Curve!$B$2:$B$10, 0))</f>
        <v>1Y</v>
      </c>
      <c r="N26" t="str">
        <f>INDEX(Curve!$A$2:$A$10, MATCH(E26, Curve!$B$2:$B$10, 0))</f>
        <v>2Y</v>
      </c>
      <c r="O26" s="15">
        <f t="shared" si="5"/>
        <v>-5693.5529267915999</v>
      </c>
      <c r="P26" s="15">
        <f t="shared" si="6"/>
        <v>-5693.5529267915999</v>
      </c>
    </row>
    <row r="27" spans="1:16" x14ac:dyDescent="0.3">
      <c r="A27" s="4" t="str">
        <f>Cashflows!A27</f>
        <v>B5</v>
      </c>
      <c r="B27" s="4">
        <f>Cashflows!B27</f>
        <v>1.7</v>
      </c>
      <c r="C27" s="8">
        <f>Cashflows!C27</f>
        <v>8000</v>
      </c>
      <c r="D27" s="10">
        <f>LOOKUP(B27,Curve!$B$2:$B$10)</f>
        <v>1</v>
      </c>
      <c r="E27" s="10" cm="1">
        <f t="array" ref="E27">INDEX(Curve!$B$2:$B$10, MATCH(B27,Curve!$B$2:$B$10, 1)+1)</f>
        <v>2</v>
      </c>
      <c r="F27" s="12">
        <f t="shared" si="0"/>
        <v>0.7</v>
      </c>
      <c r="G27" s="14">
        <f>INDEX(Curve!$C$2:$C$10, MATCH(D27, Curve!$B$2:$B$10, 0))</f>
        <v>3.5099999999999999E-2</v>
      </c>
      <c r="H27" s="14">
        <f>INDEX(Curve!$C$2:$C$10, MATCH(E27, Curve!$B$2:$B$10, 0))</f>
        <v>3.4799999999999998E-2</v>
      </c>
      <c r="I27" s="13">
        <f t="shared" si="1"/>
        <v>3.4889999999999997E-2</v>
      </c>
      <c r="J27" s="9">
        <f t="shared" si="2"/>
        <v>0.94241174811155581</v>
      </c>
      <c r="K27" s="15">
        <f t="shared" si="3"/>
        <v>7539.2939848924461</v>
      </c>
      <c r="L27" s="15">
        <f t="shared" si="4"/>
        <v>-12816.799774317158</v>
      </c>
      <c r="M27" t="str">
        <f>INDEX(Curve!$A$2:$A$10, MATCH(D27, Curve!$B$2:$B$10, 0))</f>
        <v>1Y</v>
      </c>
      <c r="N27" t="str">
        <f>INDEX(Curve!$A$2:$A$10, MATCH(E27, Curve!$B$2:$B$10, 0))</f>
        <v>2Y</v>
      </c>
      <c r="O27" s="15">
        <f t="shared" si="5"/>
        <v>-3845.039932295148</v>
      </c>
      <c r="P27" s="15">
        <f t="shared" si="6"/>
        <v>-8971.7598420220093</v>
      </c>
    </row>
    <row r="28" spans="1:16" x14ac:dyDescent="0.3">
      <c r="A28" s="4" t="str">
        <f>Cashflows!A28</f>
        <v>B5</v>
      </c>
      <c r="B28" s="4">
        <f>Cashflows!B28</f>
        <v>1.9</v>
      </c>
      <c r="C28" s="8">
        <f>Cashflows!C28</f>
        <v>8000</v>
      </c>
      <c r="D28" s="10">
        <f>LOOKUP(B28,Curve!$B$2:$B$10)</f>
        <v>1</v>
      </c>
      <c r="E28" s="10" cm="1">
        <f t="array" ref="E28">INDEX(Curve!$B$2:$B$10, MATCH(B28,Curve!$B$2:$B$10, 1)+1)</f>
        <v>2</v>
      </c>
      <c r="F28" s="12">
        <f t="shared" si="0"/>
        <v>0.89999999999999991</v>
      </c>
      <c r="G28" s="14">
        <f>INDEX(Curve!$C$2:$C$10, MATCH(D28, Curve!$B$2:$B$10, 0))</f>
        <v>3.5099999999999999E-2</v>
      </c>
      <c r="H28" s="14">
        <f>INDEX(Curve!$C$2:$C$10, MATCH(E28, Curve!$B$2:$B$10, 0))</f>
        <v>3.4799999999999998E-2</v>
      </c>
      <c r="I28" s="13">
        <f t="shared" si="1"/>
        <v>3.483E-2</v>
      </c>
      <c r="J28" s="9">
        <f t="shared" si="2"/>
        <v>0.93596518379179605</v>
      </c>
      <c r="K28" s="15">
        <f t="shared" si="3"/>
        <v>7487.7214703343689</v>
      </c>
      <c r="L28" s="15">
        <f t="shared" si="4"/>
        <v>-14226.6707936353</v>
      </c>
      <c r="M28" t="str">
        <f>INDEX(Curve!$A$2:$A$10, MATCH(D28, Curve!$B$2:$B$10, 0))</f>
        <v>1Y</v>
      </c>
      <c r="N28" t="str">
        <f>INDEX(Curve!$A$2:$A$10, MATCH(E28, Curve!$B$2:$B$10, 0))</f>
        <v>2Y</v>
      </c>
      <c r="O28" s="15">
        <f t="shared" si="5"/>
        <v>-1422.6670793635312</v>
      </c>
      <c r="P28" s="15">
        <f t="shared" si="6"/>
        <v>-12804.003714271768</v>
      </c>
    </row>
    <row r="29" spans="1:16" x14ac:dyDescent="0.3">
      <c r="A29" s="4" t="str">
        <f>Cashflows!A29</f>
        <v>B5</v>
      </c>
      <c r="B29" s="4">
        <f>Cashflows!B29</f>
        <v>2.1</v>
      </c>
      <c r="C29" s="8">
        <f>Cashflows!C29</f>
        <v>8000</v>
      </c>
      <c r="D29" s="10">
        <f>LOOKUP(B29,Curve!$B$2:$B$10)</f>
        <v>2</v>
      </c>
      <c r="E29" s="10" cm="1">
        <f t="array" ref="E29">INDEX(Curve!$B$2:$B$10, MATCH(B29,Curve!$B$2:$B$10, 1)+1)</f>
        <v>5</v>
      </c>
      <c r="F29" s="12">
        <f t="shared" si="0"/>
        <v>3.3333333333333361E-2</v>
      </c>
      <c r="G29" s="14">
        <f>INDEX(Curve!$C$2:$C$10, MATCH(D29, Curve!$B$2:$B$10, 0))</f>
        <v>3.4799999999999998E-2</v>
      </c>
      <c r="H29" s="14">
        <f>INDEX(Curve!$C$2:$C$10, MATCH(E29, Curve!$B$2:$B$10, 0))</f>
        <v>3.6499999999999998E-2</v>
      </c>
      <c r="I29" s="13">
        <f t="shared" si="1"/>
        <v>3.4856666666666668E-2</v>
      </c>
      <c r="J29" s="9">
        <f t="shared" si="2"/>
        <v>0.92941585786595793</v>
      </c>
      <c r="K29" s="15">
        <f t="shared" si="3"/>
        <v>7435.3268629276636</v>
      </c>
      <c r="L29" s="15">
        <f t="shared" si="4"/>
        <v>-15614.186412148094</v>
      </c>
      <c r="M29" t="str">
        <f>INDEX(Curve!$A$2:$A$10, MATCH(D29, Curve!$B$2:$B$10, 0))</f>
        <v>2Y</v>
      </c>
      <c r="N29" t="str">
        <f>INDEX(Curve!$A$2:$A$10, MATCH(E29, Curve!$B$2:$B$10, 0))</f>
        <v>5Y</v>
      </c>
      <c r="O29" s="15">
        <f t="shared" si="5"/>
        <v>-15093.713531743158</v>
      </c>
      <c r="P29" s="15">
        <f t="shared" si="6"/>
        <v>-520.47288040493686</v>
      </c>
    </row>
    <row r="30" spans="1:16" x14ac:dyDescent="0.3">
      <c r="A30" s="4" t="str">
        <f>Cashflows!A30</f>
        <v>B5</v>
      </c>
      <c r="B30" s="4">
        <f>Cashflows!B30</f>
        <v>2.2999999999999998</v>
      </c>
      <c r="C30" s="8">
        <f>Cashflows!C30</f>
        <v>8000</v>
      </c>
      <c r="D30" s="10">
        <f>LOOKUP(B30,Curve!$B$2:$B$10)</f>
        <v>2</v>
      </c>
      <c r="E30" s="10" cm="1">
        <f t="array" ref="E30">INDEX(Curve!$B$2:$B$10, MATCH(B30,Curve!$B$2:$B$10, 1)+1)</f>
        <v>5</v>
      </c>
      <c r="F30" s="12">
        <f t="shared" si="0"/>
        <v>9.9999999999999936E-2</v>
      </c>
      <c r="G30" s="14">
        <f>INDEX(Curve!$C$2:$C$10, MATCH(D30, Curve!$B$2:$B$10, 0))</f>
        <v>3.4799999999999998E-2</v>
      </c>
      <c r="H30" s="14">
        <f>INDEX(Curve!$C$2:$C$10, MATCH(E30, Curve!$B$2:$B$10, 0))</f>
        <v>3.6499999999999998E-2</v>
      </c>
      <c r="I30" s="13">
        <f t="shared" si="1"/>
        <v>3.4969999999999994E-2</v>
      </c>
      <c r="J30" s="9">
        <f t="shared" si="2"/>
        <v>0.92271856896853444</v>
      </c>
      <c r="K30" s="15">
        <f t="shared" si="3"/>
        <v>7381.7485517482755</v>
      </c>
      <c r="L30" s="15">
        <f t="shared" si="4"/>
        <v>-16978.021669021033</v>
      </c>
      <c r="M30" t="str">
        <f>INDEX(Curve!$A$2:$A$10, MATCH(D30, Curve!$B$2:$B$10, 0))</f>
        <v>2Y</v>
      </c>
      <c r="N30" t="str">
        <f>INDEX(Curve!$A$2:$A$10, MATCH(E30, Curve!$B$2:$B$10, 0))</f>
        <v>5Y</v>
      </c>
      <c r="O30" s="15">
        <f t="shared" si="5"/>
        <v>-15280.219502118929</v>
      </c>
      <c r="P30" s="15">
        <f t="shared" si="6"/>
        <v>-1697.8021669021023</v>
      </c>
    </row>
    <row r="31" spans="1:16" x14ac:dyDescent="0.3">
      <c r="A31" s="4" t="str">
        <f>Cashflows!A31</f>
        <v>B5</v>
      </c>
      <c r="B31" s="4">
        <f>Cashflows!B31</f>
        <v>2.5</v>
      </c>
      <c r="C31" s="8">
        <f>Cashflows!C31</f>
        <v>8000</v>
      </c>
      <c r="D31" s="10">
        <f>LOOKUP(B31,Curve!$B$2:$B$10)</f>
        <v>2</v>
      </c>
      <c r="E31" s="10" cm="1">
        <f t="array" ref="E31">INDEX(Curve!$B$2:$B$10, MATCH(B31,Curve!$B$2:$B$10, 1)+1)</f>
        <v>5</v>
      </c>
      <c r="F31" s="12">
        <f t="shared" si="0"/>
        <v>0.16666666666666666</v>
      </c>
      <c r="G31" s="14">
        <f>INDEX(Curve!$C$2:$C$10, MATCH(D31, Curve!$B$2:$B$10, 0))</f>
        <v>3.4799999999999998E-2</v>
      </c>
      <c r="H31" s="14">
        <f>INDEX(Curve!$C$2:$C$10, MATCH(E31, Curve!$B$2:$B$10, 0))</f>
        <v>3.6499999999999998E-2</v>
      </c>
      <c r="I31" s="13">
        <f t="shared" si="1"/>
        <v>3.5083333333333327E-2</v>
      </c>
      <c r="J31" s="9">
        <f t="shared" si="2"/>
        <v>0.91602801260112499</v>
      </c>
      <c r="K31" s="15">
        <f t="shared" si="3"/>
        <v>7328.2241008089995</v>
      </c>
      <c r="L31" s="15">
        <f t="shared" si="4"/>
        <v>-18320.5602520225</v>
      </c>
      <c r="M31" t="str">
        <f>INDEX(Curve!$A$2:$A$10, MATCH(D31, Curve!$B$2:$B$10, 0))</f>
        <v>2Y</v>
      </c>
      <c r="N31" t="str">
        <f>INDEX(Curve!$A$2:$A$10, MATCH(E31, Curve!$B$2:$B$10, 0))</f>
        <v>5Y</v>
      </c>
      <c r="O31" s="15">
        <f t="shared" si="5"/>
        <v>-15267.133543352084</v>
      </c>
      <c r="P31" s="15">
        <f t="shared" si="6"/>
        <v>-3053.4267086704167</v>
      </c>
    </row>
    <row r="32" spans="1:16" x14ac:dyDescent="0.3">
      <c r="A32" s="4" t="str">
        <f>Cashflows!A32</f>
        <v>B5</v>
      </c>
      <c r="B32" s="4">
        <f>Cashflows!B32</f>
        <v>2.7</v>
      </c>
      <c r="C32" s="8">
        <f>Cashflows!C32</f>
        <v>8000</v>
      </c>
      <c r="D32" s="10">
        <f>LOOKUP(B32,Curve!$B$2:$B$10)</f>
        <v>2</v>
      </c>
      <c r="E32" s="10" cm="1">
        <f t="array" ref="E32">INDEX(Curve!$B$2:$B$10, MATCH(B32,Curve!$B$2:$B$10, 1)+1)</f>
        <v>5</v>
      </c>
      <c r="F32" s="12">
        <f t="shared" si="0"/>
        <v>0.23333333333333339</v>
      </c>
      <c r="G32" s="14">
        <f>INDEX(Curve!$C$2:$C$10, MATCH(D32, Curve!$B$2:$B$10, 0))</f>
        <v>3.4799999999999998E-2</v>
      </c>
      <c r="H32" s="14">
        <f>INDEX(Curve!$C$2:$C$10, MATCH(E32, Curve!$B$2:$B$10, 0))</f>
        <v>3.6499999999999998E-2</v>
      </c>
      <c r="I32" s="13">
        <f t="shared" si="1"/>
        <v>3.5196666666666668E-2</v>
      </c>
      <c r="J32" s="9">
        <f t="shared" si="2"/>
        <v>0.90934474434421209</v>
      </c>
      <c r="K32" s="15">
        <f t="shared" si="3"/>
        <v>7274.757954753697</v>
      </c>
      <c r="L32" s="15">
        <f t="shared" si="4"/>
        <v>-19641.846477834984</v>
      </c>
      <c r="M32" t="str">
        <f>INDEX(Curve!$A$2:$A$10, MATCH(D32, Curve!$B$2:$B$10, 0))</f>
        <v>2Y</v>
      </c>
      <c r="N32" t="str">
        <f>INDEX(Curve!$A$2:$A$10, MATCH(E32, Curve!$B$2:$B$10, 0))</f>
        <v>5Y</v>
      </c>
      <c r="O32" s="15">
        <f t="shared" si="5"/>
        <v>-15058.748966340154</v>
      </c>
      <c r="P32" s="15">
        <f t="shared" si="6"/>
        <v>-4583.0975114948305</v>
      </c>
    </row>
    <row r="33" spans="1:16" x14ac:dyDescent="0.3">
      <c r="A33" s="4" t="str">
        <f>Cashflows!A33</f>
        <v>B5</v>
      </c>
      <c r="B33" s="4">
        <f>Cashflows!B33</f>
        <v>2.9</v>
      </c>
      <c r="C33" s="8">
        <f>Cashflows!C33</f>
        <v>8000</v>
      </c>
      <c r="D33" s="10">
        <f>LOOKUP(B33,Curve!$B$2:$B$10)</f>
        <v>2</v>
      </c>
      <c r="E33" s="10" cm="1">
        <f t="array" ref="E33">INDEX(Curve!$B$2:$B$10, MATCH(B33,Curve!$B$2:$B$10, 1)+1)</f>
        <v>5</v>
      </c>
      <c r="F33" s="12">
        <f t="shared" si="0"/>
        <v>0.3</v>
      </c>
      <c r="G33" s="14">
        <f>INDEX(Curve!$C$2:$C$10, MATCH(D33, Curve!$B$2:$B$10, 0))</f>
        <v>3.4799999999999998E-2</v>
      </c>
      <c r="H33" s="14">
        <f>INDEX(Curve!$C$2:$C$10, MATCH(E33, Curve!$B$2:$B$10, 0))</f>
        <v>3.6499999999999998E-2</v>
      </c>
      <c r="I33" s="13">
        <f t="shared" si="1"/>
        <v>3.5309999999999994E-2</v>
      </c>
      <c r="J33" s="9">
        <f t="shared" si="2"/>
        <v>0.9026693147498055</v>
      </c>
      <c r="K33" s="15">
        <f t="shared" si="3"/>
        <v>7221.354517998444</v>
      </c>
      <c r="L33" s="15">
        <f t="shared" si="4"/>
        <v>-20941.928102195488</v>
      </c>
      <c r="M33" t="str">
        <f>INDEX(Curve!$A$2:$A$10, MATCH(D33, Curve!$B$2:$B$10, 0))</f>
        <v>2Y</v>
      </c>
      <c r="N33" t="str">
        <f>INDEX(Curve!$A$2:$A$10, MATCH(E33, Curve!$B$2:$B$10, 0))</f>
        <v>5Y</v>
      </c>
      <c r="O33" s="15">
        <f t="shared" si="5"/>
        <v>-14659.34967153684</v>
      </c>
      <c r="P33" s="15">
        <f t="shared" si="6"/>
        <v>-6282.5784306586465</v>
      </c>
    </row>
    <row r="34" spans="1:16" x14ac:dyDescent="0.3">
      <c r="A34" s="4" t="str">
        <f>Cashflows!A34</f>
        <v>B5</v>
      </c>
      <c r="B34" s="4">
        <f>Cashflows!B34</f>
        <v>3.1</v>
      </c>
      <c r="C34" s="8">
        <f>Cashflows!C34</f>
        <v>8000</v>
      </c>
      <c r="D34" s="10">
        <f>LOOKUP(B34,Curve!$B$2:$B$10)</f>
        <v>2</v>
      </c>
      <c r="E34" s="10" cm="1">
        <f t="array" ref="E34">INDEX(Curve!$B$2:$B$10, MATCH(B34,Curve!$B$2:$B$10, 1)+1)</f>
        <v>5</v>
      </c>
      <c r="F34" s="12">
        <f t="shared" si="0"/>
        <v>0.3666666666666667</v>
      </c>
      <c r="G34" s="14">
        <f>INDEX(Curve!$C$2:$C$10, MATCH(D34, Curve!$B$2:$B$10, 0))</f>
        <v>3.4799999999999998E-2</v>
      </c>
      <c r="H34" s="14">
        <f>INDEX(Curve!$C$2:$C$10, MATCH(E34, Curve!$B$2:$B$10, 0))</f>
        <v>3.6499999999999998E-2</v>
      </c>
      <c r="I34" s="13">
        <f t="shared" si="1"/>
        <v>3.5423333333333334E-2</v>
      </c>
      <c r="J34" s="9">
        <f t="shared" si="2"/>
        <v>0.89600226927866411</v>
      </c>
      <c r="K34" s="15">
        <f t="shared" si="3"/>
        <v>7168.018154229313</v>
      </c>
      <c r="L34" s="15">
        <f t="shared" si="4"/>
        <v>-22220.85627811087</v>
      </c>
      <c r="M34" t="str">
        <f>INDEX(Curve!$A$2:$A$10, MATCH(D34, Curve!$B$2:$B$10, 0))</f>
        <v>2Y</v>
      </c>
      <c r="N34" t="str">
        <f>INDEX(Curve!$A$2:$A$10, MATCH(E34, Curve!$B$2:$B$10, 0))</f>
        <v>5Y</v>
      </c>
      <c r="O34" s="15">
        <f t="shared" si="5"/>
        <v>-14073.208976136884</v>
      </c>
      <c r="P34" s="15">
        <f t="shared" si="6"/>
        <v>-8147.647301973986</v>
      </c>
    </row>
    <row r="35" spans="1:16" x14ac:dyDescent="0.3">
      <c r="A35" s="4" t="str">
        <f>Cashflows!A35</f>
        <v>B5</v>
      </c>
      <c r="B35" s="4">
        <f>Cashflows!B35</f>
        <v>3.3</v>
      </c>
      <c r="C35" s="8">
        <f>Cashflows!C35</f>
        <v>8000</v>
      </c>
      <c r="D35" s="10">
        <f>LOOKUP(B35,Curve!$B$2:$B$10)</f>
        <v>2</v>
      </c>
      <c r="E35" s="10" cm="1">
        <f t="array" ref="E35">INDEX(Curve!$B$2:$B$10, MATCH(B35,Curve!$B$2:$B$10, 1)+1)</f>
        <v>5</v>
      </c>
      <c r="F35" s="12">
        <f t="shared" si="0"/>
        <v>0.43333333333333329</v>
      </c>
      <c r="G35" s="14">
        <f>INDEX(Curve!$C$2:$C$10, MATCH(D35, Curve!$B$2:$B$10, 0))</f>
        <v>3.4799999999999998E-2</v>
      </c>
      <c r="H35" s="14">
        <f>INDEX(Curve!$C$2:$C$10, MATCH(E35, Curve!$B$2:$B$10, 0))</f>
        <v>3.6499999999999998E-2</v>
      </c>
      <c r="I35" s="13">
        <f t="shared" si="1"/>
        <v>3.5536666666666661E-2</v>
      </c>
      <c r="J35" s="9">
        <f t="shared" si="2"/>
        <v>0.88934414823912655</v>
      </c>
      <c r="K35" s="15">
        <f t="shared" si="3"/>
        <v>7114.7531859130122</v>
      </c>
      <c r="L35" s="15">
        <f t="shared" si="4"/>
        <v>-23478.685513512941</v>
      </c>
      <c r="M35" t="str">
        <f>INDEX(Curve!$A$2:$A$10, MATCH(D35, Curve!$B$2:$B$10, 0))</f>
        <v>2Y</v>
      </c>
      <c r="N35" t="str">
        <f>INDEX(Curve!$A$2:$A$10, MATCH(E35, Curve!$B$2:$B$10, 0))</f>
        <v>5Y</v>
      </c>
      <c r="O35" s="15">
        <f t="shared" si="5"/>
        <v>-13304.588457657333</v>
      </c>
      <c r="P35" s="15">
        <f t="shared" si="6"/>
        <v>-10174.097055855607</v>
      </c>
    </row>
    <row r="36" spans="1:16" x14ac:dyDescent="0.3">
      <c r="A36" s="4" t="str">
        <f>Cashflows!A36</f>
        <v>B5</v>
      </c>
      <c r="B36" s="4">
        <f>Cashflows!B36</f>
        <v>3.5</v>
      </c>
      <c r="C36" s="8">
        <f>Cashflows!C36</f>
        <v>8000</v>
      </c>
      <c r="D36" s="10">
        <f>LOOKUP(B36,Curve!$B$2:$B$10)</f>
        <v>2</v>
      </c>
      <c r="E36" s="10" cm="1">
        <f t="array" ref="E36">INDEX(Curve!$B$2:$B$10, MATCH(B36,Curve!$B$2:$B$10, 1)+1)</f>
        <v>5</v>
      </c>
      <c r="F36" s="12">
        <f t="shared" si="0"/>
        <v>0.5</v>
      </c>
      <c r="G36" s="14">
        <f>INDEX(Curve!$C$2:$C$10, MATCH(D36, Curve!$B$2:$B$10, 0))</f>
        <v>3.4799999999999998E-2</v>
      </c>
      <c r="H36" s="14">
        <f>INDEX(Curve!$C$2:$C$10, MATCH(E36, Curve!$B$2:$B$10, 0))</f>
        <v>3.6499999999999998E-2</v>
      </c>
      <c r="I36" s="13">
        <f t="shared" si="1"/>
        <v>3.5650000000000001E-2</v>
      </c>
      <c r="J36" s="9">
        <f t="shared" si="2"/>
        <v>0.88269548672755527</v>
      </c>
      <c r="K36" s="15">
        <f t="shared" si="3"/>
        <v>7061.563893820442</v>
      </c>
      <c r="L36" s="15">
        <f t="shared" si="4"/>
        <v>-24715.473628371547</v>
      </c>
      <c r="M36" t="str">
        <f>INDEX(Curve!$A$2:$A$10, MATCH(D36, Curve!$B$2:$B$10, 0))</f>
        <v>2Y</v>
      </c>
      <c r="N36" t="str">
        <f>INDEX(Curve!$A$2:$A$10, MATCH(E36, Curve!$B$2:$B$10, 0))</f>
        <v>5Y</v>
      </c>
      <c r="O36" s="15">
        <f t="shared" si="5"/>
        <v>-12357.736814185773</v>
      </c>
      <c r="P36" s="15">
        <f t="shared" si="6"/>
        <v>-12357.736814185773</v>
      </c>
    </row>
    <row r="37" spans="1:16" x14ac:dyDescent="0.3">
      <c r="A37" s="4" t="str">
        <f>Cashflows!A37</f>
        <v>B5</v>
      </c>
      <c r="B37" s="4">
        <f>Cashflows!B37</f>
        <v>3.7</v>
      </c>
      <c r="C37" s="8">
        <f>Cashflows!C37</f>
        <v>8000</v>
      </c>
      <c r="D37" s="10">
        <f>LOOKUP(B37,Curve!$B$2:$B$10)</f>
        <v>2</v>
      </c>
      <c r="E37" s="10" cm="1">
        <f t="array" ref="E37">INDEX(Curve!$B$2:$B$10, MATCH(B37,Curve!$B$2:$B$10, 1)+1)</f>
        <v>5</v>
      </c>
      <c r="F37" s="12">
        <f t="shared" si="0"/>
        <v>0.56666666666666676</v>
      </c>
      <c r="G37" s="14">
        <f>INDEX(Curve!$C$2:$C$10, MATCH(D37, Curve!$B$2:$B$10, 0))</f>
        <v>3.4799999999999998E-2</v>
      </c>
      <c r="H37" s="14">
        <f>INDEX(Curve!$C$2:$C$10, MATCH(E37, Curve!$B$2:$B$10, 0))</f>
        <v>3.6499999999999998E-2</v>
      </c>
      <c r="I37" s="13">
        <f t="shared" si="1"/>
        <v>3.5763333333333334E-2</v>
      </c>
      <c r="J37" s="9">
        <f t="shared" si="2"/>
        <v>0.87605681457039952</v>
      </c>
      <c r="K37" s="15">
        <f t="shared" si="3"/>
        <v>7008.4545165631962</v>
      </c>
      <c r="L37" s="15">
        <f t="shared" si="4"/>
        <v>-25931.281711283827</v>
      </c>
      <c r="M37" t="str">
        <f>INDEX(Curve!$A$2:$A$10, MATCH(D37, Curve!$B$2:$B$10, 0))</f>
        <v>2Y</v>
      </c>
      <c r="N37" t="str">
        <f>INDEX(Curve!$A$2:$A$10, MATCH(E37, Curve!$B$2:$B$10, 0))</f>
        <v>5Y</v>
      </c>
      <c r="O37" s="15">
        <f t="shared" si="5"/>
        <v>-11236.888741556322</v>
      </c>
      <c r="P37" s="15">
        <f t="shared" si="6"/>
        <v>-14694.392969727505</v>
      </c>
    </row>
    <row r="38" spans="1:16" x14ac:dyDescent="0.3">
      <c r="A38" s="4" t="str">
        <f>Cashflows!A38</f>
        <v>B5</v>
      </c>
      <c r="B38" s="4">
        <f>Cashflows!B38</f>
        <v>3.9</v>
      </c>
      <c r="C38" s="8">
        <f>Cashflows!C38</f>
        <v>8000</v>
      </c>
      <c r="D38" s="10">
        <f>LOOKUP(B38,Curve!$B$2:$B$10)</f>
        <v>2</v>
      </c>
      <c r="E38" s="10" cm="1">
        <f t="array" ref="E38">INDEX(Curve!$B$2:$B$10, MATCH(B38,Curve!$B$2:$B$10, 1)+1)</f>
        <v>5</v>
      </c>
      <c r="F38" s="12">
        <f t="shared" si="0"/>
        <v>0.6333333333333333</v>
      </c>
      <c r="G38" s="14">
        <f>INDEX(Curve!$C$2:$C$10, MATCH(D38, Curve!$B$2:$B$10, 0))</f>
        <v>3.4799999999999998E-2</v>
      </c>
      <c r="H38" s="14">
        <f>INDEX(Curve!$C$2:$C$10, MATCH(E38, Curve!$B$2:$B$10, 0))</f>
        <v>3.6499999999999998E-2</v>
      </c>
      <c r="I38" s="13">
        <f t="shared" si="1"/>
        <v>3.5876666666666668E-2</v>
      </c>
      <c r="J38" s="9">
        <f t="shared" si="2"/>
        <v>0.8694286562678798</v>
      </c>
      <c r="K38" s="15">
        <f t="shared" si="3"/>
        <v>6955.4292501430382</v>
      </c>
      <c r="L38" s="15">
        <f t="shared" si="4"/>
        <v>-27126.174075557847</v>
      </c>
      <c r="M38" t="str">
        <f>INDEX(Curve!$A$2:$A$10, MATCH(D38, Curve!$B$2:$B$10, 0))</f>
        <v>2Y</v>
      </c>
      <c r="N38" t="str">
        <f>INDEX(Curve!$A$2:$A$10, MATCH(E38, Curve!$B$2:$B$10, 0))</f>
        <v>5Y</v>
      </c>
      <c r="O38" s="15">
        <f t="shared" si="5"/>
        <v>-9946.2638277045444</v>
      </c>
      <c r="P38" s="15">
        <f t="shared" si="6"/>
        <v>-17179.910247853302</v>
      </c>
    </row>
    <row r="39" spans="1:16" x14ac:dyDescent="0.3">
      <c r="A39" s="4" t="str">
        <f>Cashflows!A39</f>
        <v>B5</v>
      </c>
      <c r="B39" s="4">
        <f>Cashflows!B39</f>
        <v>4</v>
      </c>
      <c r="C39" s="8">
        <f>Cashflows!C39</f>
        <v>1008000</v>
      </c>
      <c r="D39" s="10">
        <f>LOOKUP(B39,Curve!$B$2:$B$10)</f>
        <v>2</v>
      </c>
      <c r="E39" s="10" cm="1">
        <f t="array" ref="E39">INDEX(Curve!$B$2:$B$10, MATCH(B39,Curve!$B$2:$B$10, 1)+1)</f>
        <v>5</v>
      </c>
      <c r="F39" s="12">
        <f t="shared" si="0"/>
        <v>0.66666666666666663</v>
      </c>
      <c r="G39" s="14">
        <f>INDEX(Curve!$C$2:$C$10, MATCH(D39, Curve!$B$2:$B$10, 0))</f>
        <v>3.4799999999999998E-2</v>
      </c>
      <c r="H39" s="14">
        <f>INDEX(Curve!$C$2:$C$10, MATCH(E39, Curve!$B$2:$B$10, 0))</f>
        <v>3.6499999999999998E-2</v>
      </c>
      <c r="I39" s="13">
        <f t="shared" si="1"/>
        <v>3.5933333333333331E-2</v>
      </c>
      <c r="J39" s="9">
        <f t="shared" si="2"/>
        <v>0.86611868224854427</v>
      </c>
      <c r="K39" s="15">
        <f t="shared" si="3"/>
        <v>873047.63170653267</v>
      </c>
      <c r="L39" s="15">
        <f t="shared" si="4"/>
        <v>-3492190.5268261307</v>
      </c>
      <c r="M39" t="str">
        <f>INDEX(Curve!$A$2:$A$10, MATCH(D39, Curve!$B$2:$B$10, 0))</f>
        <v>2Y</v>
      </c>
      <c r="N39" t="str">
        <f>INDEX(Curve!$A$2:$A$10, MATCH(E39, Curve!$B$2:$B$10, 0))</f>
        <v>5Y</v>
      </c>
      <c r="O39" s="15">
        <f t="shared" si="5"/>
        <v>-1164063.5089420436</v>
      </c>
      <c r="P39" s="15">
        <f t="shared" si="6"/>
        <v>-2328127.0178840868</v>
      </c>
    </row>
    <row r="40" spans="1:16" x14ac:dyDescent="0.3">
      <c r="A40" s="4" t="str">
        <f>Cashflows!A40</f>
        <v>B6</v>
      </c>
      <c r="B40" s="4">
        <f>Cashflows!B40</f>
        <v>0.5</v>
      </c>
      <c r="C40" s="8">
        <f>Cashflows!C40</f>
        <v>5000</v>
      </c>
      <c r="D40" s="10">
        <f>LOOKUP(B40,Curve!$B$2:$B$10)</f>
        <v>0.5</v>
      </c>
      <c r="E40" s="10" cm="1">
        <f t="array" ref="E40">INDEX(Curve!$B$2:$B$10, MATCH(B40,Curve!$B$2:$B$10, 1)+1)</f>
        <v>1</v>
      </c>
      <c r="F40" s="12">
        <f t="shared" si="0"/>
        <v>0</v>
      </c>
      <c r="G40" s="14">
        <f>INDEX(Curve!$C$2:$C$10, MATCH(D40, Curve!$B$2:$B$10, 0))</f>
        <v>3.61E-2</v>
      </c>
      <c r="H40" s="14">
        <f>INDEX(Curve!$C$2:$C$10, MATCH(E40, Curve!$B$2:$B$10, 0))</f>
        <v>3.5099999999999999E-2</v>
      </c>
      <c r="I40" s="13">
        <f t="shared" si="1"/>
        <v>3.61E-2</v>
      </c>
      <c r="J40" s="9">
        <f t="shared" si="2"/>
        <v>0.98211192553436366</v>
      </c>
      <c r="K40" s="15">
        <f t="shared" si="3"/>
        <v>4910.5596276718179</v>
      </c>
      <c r="L40" s="15">
        <f t="shared" si="4"/>
        <v>-2455.279813835909</v>
      </c>
      <c r="M40" t="str">
        <f>INDEX(Curve!$A$2:$A$10, MATCH(D40, Curve!$B$2:$B$10, 0))</f>
        <v>6M</v>
      </c>
      <c r="N40" t="str">
        <f>INDEX(Curve!$A$2:$A$10, MATCH(E40, Curve!$B$2:$B$10, 0))</f>
        <v>1Y</v>
      </c>
      <c r="O40" s="15">
        <f t="shared" si="5"/>
        <v>-2455.279813835909</v>
      </c>
      <c r="P40" s="15">
        <f t="shared" si="6"/>
        <v>0</v>
      </c>
    </row>
    <row r="41" spans="1:16" x14ac:dyDescent="0.3">
      <c r="A41" s="4" t="str">
        <f>Cashflows!A41</f>
        <v>B6</v>
      </c>
      <c r="B41" s="4">
        <f>Cashflows!B41</f>
        <v>0.66669999999999996</v>
      </c>
      <c r="C41" s="8">
        <f>Cashflows!C41</f>
        <v>5000</v>
      </c>
      <c r="D41" s="10">
        <f>LOOKUP(B41,Curve!$B$2:$B$10)</f>
        <v>0.5</v>
      </c>
      <c r="E41" s="10" cm="1">
        <f t="array" ref="E41">INDEX(Curve!$B$2:$B$10, MATCH(B41,Curve!$B$2:$B$10, 1)+1)</f>
        <v>1</v>
      </c>
      <c r="F41" s="12">
        <f t="shared" si="0"/>
        <v>0.33339999999999992</v>
      </c>
      <c r="G41" s="14">
        <f>INDEX(Curve!$C$2:$C$10, MATCH(D41, Curve!$B$2:$B$10, 0))</f>
        <v>3.61E-2</v>
      </c>
      <c r="H41" s="14">
        <f>INDEX(Curve!$C$2:$C$10, MATCH(E41, Curve!$B$2:$B$10, 0))</f>
        <v>3.5099999999999999E-2</v>
      </c>
      <c r="I41" s="13">
        <f t="shared" si="1"/>
        <v>3.5766600000000003E-2</v>
      </c>
      <c r="J41" s="9">
        <f t="shared" si="2"/>
        <v>0.97643646750578383</v>
      </c>
      <c r="K41" s="15">
        <f t="shared" si="3"/>
        <v>4882.1823375289196</v>
      </c>
      <c r="L41" s="15">
        <f t="shared" si="4"/>
        <v>-3254.9509644305303</v>
      </c>
      <c r="M41" t="str">
        <f>INDEX(Curve!$A$2:$A$10, MATCH(D41, Curve!$B$2:$B$10, 0))</f>
        <v>6M</v>
      </c>
      <c r="N41" t="str">
        <f>INDEX(Curve!$A$2:$A$10, MATCH(E41, Curve!$B$2:$B$10, 0))</f>
        <v>1Y</v>
      </c>
      <c r="O41" s="15">
        <f t="shared" si="5"/>
        <v>-2169.7503128893918</v>
      </c>
      <c r="P41" s="15">
        <f t="shared" si="6"/>
        <v>-1085.2006515411385</v>
      </c>
    </row>
    <row r="42" spans="1:16" x14ac:dyDescent="0.3">
      <c r="A42" s="4" t="str">
        <f>Cashflows!A42</f>
        <v>B6</v>
      </c>
      <c r="B42" s="4">
        <f>Cashflows!B42</f>
        <v>0.83330000000000004</v>
      </c>
      <c r="C42" s="8">
        <f>Cashflows!C42</f>
        <v>5000</v>
      </c>
      <c r="D42" s="10">
        <f>LOOKUP(B42,Curve!$B$2:$B$10)</f>
        <v>0.5</v>
      </c>
      <c r="E42" s="10" cm="1">
        <f t="array" ref="E42">INDEX(Curve!$B$2:$B$10, MATCH(B42,Curve!$B$2:$B$10, 1)+1)</f>
        <v>1</v>
      </c>
      <c r="F42" s="12">
        <f t="shared" si="0"/>
        <v>0.66660000000000008</v>
      </c>
      <c r="G42" s="14">
        <f>INDEX(Curve!$C$2:$C$10, MATCH(D42, Curve!$B$2:$B$10, 0))</f>
        <v>3.61E-2</v>
      </c>
      <c r="H42" s="14">
        <f>INDEX(Curve!$C$2:$C$10, MATCH(E42, Curve!$B$2:$B$10, 0))</f>
        <v>3.5099999999999999E-2</v>
      </c>
      <c r="I42" s="13">
        <f t="shared" si="1"/>
        <v>3.5433399999999997E-2</v>
      </c>
      <c r="J42" s="9">
        <f t="shared" si="2"/>
        <v>0.97090500052268147</v>
      </c>
      <c r="K42" s="15">
        <f t="shared" si="3"/>
        <v>4854.5250026134072</v>
      </c>
      <c r="L42" s="15">
        <f t="shared" si="4"/>
        <v>-4045.2756846777525</v>
      </c>
      <c r="M42" t="str">
        <f>INDEX(Curve!$A$2:$A$10, MATCH(D42, Curve!$B$2:$B$10, 0))</f>
        <v>6M</v>
      </c>
      <c r="N42" t="str">
        <f>INDEX(Curve!$A$2:$A$10, MATCH(E42, Curve!$B$2:$B$10, 0))</f>
        <v>1Y</v>
      </c>
      <c r="O42" s="15">
        <f t="shared" si="5"/>
        <v>-1348.6949132715624</v>
      </c>
      <c r="P42" s="15">
        <f t="shared" si="6"/>
        <v>-2696.5807714061903</v>
      </c>
    </row>
    <row r="43" spans="1:16" x14ac:dyDescent="0.3">
      <c r="A43" s="4" t="str">
        <f>Cashflows!A43</f>
        <v>B6</v>
      </c>
      <c r="B43" s="4">
        <f>Cashflows!B43</f>
        <v>1</v>
      </c>
      <c r="C43" s="8">
        <f>Cashflows!C43</f>
        <v>5000</v>
      </c>
      <c r="D43" s="10">
        <f>LOOKUP(B43,Curve!$B$2:$B$10)</f>
        <v>1</v>
      </c>
      <c r="E43" s="10" cm="1">
        <f t="array" ref="E43">INDEX(Curve!$B$2:$B$10, MATCH(B43,Curve!$B$2:$B$10, 1)+1)</f>
        <v>2</v>
      </c>
      <c r="F43" s="12">
        <f t="shared" si="0"/>
        <v>0</v>
      </c>
      <c r="G43" s="14">
        <f>INDEX(Curve!$C$2:$C$10, MATCH(D43, Curve!$B$2:$B$10, 0))</f>
        <v>3.5099999999999999E-2</v>
      </c>
      <c r="H43" s="14">
        <f>INDEX(Curve!$C$2:$C$10, MATCH(E43, Curve!$B$2:$B$10, 0))</f>
        <v>3.4799999999999998E-2</v>
      </c>
      <c r="I43" s="13">
        <f t="shared" si="1"/>
        <v>3.5099999999999999E-2</v>
      </c>
      <c r="J43" s="9">
        <f t="shared" si="2"/>
        <v>0.96550886054380691</v>
      </c>
      <c r="K43" s="15">
        <f t="shared" si="3"/>
        <v>4827.5443027190349</v>
      </c>
      <c r="L43" s="15">
        <f t="shared" si="4"/>
        <v>-4827.5443027190349</v>
      </c>
      <c r="M43" t="str">
        <f>INDEX(Curve!$A$2:$A$10, MATCH(D43, Curve!$B$2:$B$10, 0))</f>
        <v>1Y</v>
      </c>
      <c r="N43" t="str">
        <f>INDEX(Curve!$A$2:$A$10, MATCH(E43, Curve!$B$2:$B$10, 0))</f>
        <v>2Y</v>
      </c>
      <c r="O43" s="15">
        <f t="shared" si="5"/>
        <v>-4827.5443027190349</v>
      </c>
      <c r="P43" s="15">
        <f t="shared" si="6"/>
        <v>0</v>
      </c>
    </row>
    <row r="44" spans="1:16" x14ac:dyDescent="0.3">
      <c r="A44" s="4" t="str">
        <f>Cashflows!A44</f>
        <v>B6</v>
      </c>
      <c r="B44" s="4">
        <f>Cashflows!B44</f>
        <v>1.1667000000000001</v>
      </c>
      <c r="C44" s="8">
        <f>Cashflows!C44</f>
        <v>5000</v>
      </c>
      <c r="D44" s="10">
        <f>LOOKUP(B44,Curve!$B$2:$B$10)</f>
        <v>1</v>
      </c>
      <c r="E44" s="10" cm="1">
        <f t="array" ref="E44">INDEX(Curve!$B$2:$B$10, MATCH(B44,Curve!$B$2:$B$10, 1)+1)</f>
        <v>2</v>
      </c>
      <c r="F44" s="12">
        <f t="shared" si="0"/>
        <v>0.16670000000000007</v>
      </c>
      <c r="G44" s="14">
        <f>INDEX(Curve!$C$2:$C$10, MATCH(D44, Curve!$B$2:$B$10, 0))</f>
        <v>3.5099999999999999E-2</v>
      </c>
      <c r="H44" s="14">
        <f>INDEX(Curve!$C$2:$C$10, MATCH(E44, Curve!$B$2:$B$10, 0))</f>
        <v>3.4799999999999998E-2</v>
      </c>
      <c r="I44" s="13">
        <f t="shared" si="1"/>
        <v>3.5049989999999996E-2</v>
      </c>
      <c r="J44" s="9">
        <f t="shared" si="2"/>
        <v>0.95993200674773405</v>
      </c>
      <c r="K44" s="15">
        <f t="shared" si="3"/>
        <v>4799.6600337386699</v>
      </c>
      <c r="L44" s="15">
        <f t="shared" si="4"/>
        <v>-5599.7633613629068</v>
      </c>
      <c r="M44" t="str">
        <f>INDEX(Curve!$A$2:$A$10, MATCH(D44, Curve!$B$2:$B$10, 0))</f>
        <v>1Y</v>
      </c>
      <c r="N44" t="str">
        <f>INDEX(Curve!$A$2:$A$10, MATCH(E44, Curve!$B$2:$B$10, 0))</f>
        <v>2Y</v>
      </c>
      <c r="O44" s="15">
        <f t="shared" si="5"/>
        <v>-4666.2828090237099</v>
      </c>
      <c r="P44" s="15">
        <f t="shared" si="6"/>
        <v>-933.48055233919695</v>
      </c>
    </row>
    <row r="45" spans="1:16" x14ac:dyDescent="0.3">
      <c r="A45" s="4" t="str">
        <f>Cashflows!A45</f>
        <v>B6</v>
      </c>
      <c r="B45" s="4">
        <f>Cashflows!B45</f>
        <v>1.3332999999999999</v>
      </c>
      <c r="C45" s="8">
        <f>Cashflows!C45</f>
        <v>5000</v>
      </c>
      <c r="D45" s="10">
        <f>LOOKUP(B45,Curve!$B$2:$B$10)</f>
        <v>1</v>
      </c>
      <c r="E45" s="10" cm="1">
        <f t="array" ref="E45">INDEX(Curve!$B$2:$B$10, MATCH(B45,Curve!$B$2:$B$10, 1)+1)</f>
        <v>2</v>
      </c>
      <c r="F45" s="12">
        <f t="shared" si="0"/>
        <v>0.33329999999999993</v>
      </c>
      <c r="G45" s="14">
        <f>INDEX(Curve!$C$2:$C$10, MATCH(D45, Curve!$B$2:$B$10, 0))</f>
        <v>3.5099999999999999E-2</v>
      </c>
      <c r="H45" s="14">
        <f>INDEX(Curve!$C$2:$C$10, MATCH(E45, Curve!$B$2:$B$10, 0))</f>
        <v>3.4799999999999998E-2</v>
      </c>
      <c r="I45" s="13">
        <f t="shared" si="1"/>
        <v>3.5000009999999998E-2</v>
      </c>
      <c r="J45" s="9">
        <f t="shared" si="2"/>
        <v>0.9544065804822528</v>
      </c>
      <c r="K45" s="15">
        <f t="shared" si="3"/>
        <v>4772.0329024112643</v>
      </c>
      <c r="L45" s="15">
        <f t="shared" si="4"/>
        <v>-6362.5514687849382</v>
      </c>
      <c r="M45" t="str">
        <f>INDEX(Curve!$A$2:$A$10, MATCH(D45, Curve!$B$2:$B$10, 0))</f>
        <v>1Y</v>
      </c>
      <c r="N45" t="str">
        <f>INDEX(Curve!$A$2:$A$10, MATCH(E45, Curve!$B$2:$B$10, 0))</f>
        <v>2Y</v>
      </c>
      <c r="O45" s="15">
        <f t="shared" si="5"/>
        <v>-4241.9130642389191</v>
      </c>
      <c r="P45" s="15">
        <f t="shared" si="6"/>
        <v>-2120.6384045460195</v>
      </c>
    </row>
    <row r="46" spans="1:16" x14ac:dyDescent="0.3">
      <c r="A46" s="4" t="str">
        <f>Cashflows!A46</f>
        <v>B6</v>
      </c>
      <c r="B46" s="4">
        <f>Cashflows!B46</f>
        <v>1.5</v>
      </c>
      <c r="C46" s="8">
        <f>Cashflows!C46</f>
        <v>5000</v>
      </c>
      <c r="D46" s="10">
        <f>LOOKUP(B46,Curve!$B$2:$B$10)</f>
        <v>1</v>
      </c>
      <c r="E46" s="10" cm="1">
        <f t="array" ref="E46">INDEX(Curve!$B$2:$B$10, MATCH(B46,Curve!$B$2:$B$10, 1)+1)</f>
        <v>2</v>
      </c>
      <c r="F46" s="12">
        <f t="shared" si="0"/>
        <v>0.5</v>
      </c>
      <c r="G46" s="14">
        <f>INDEX(Curve!$C$2:$C$10, MATCH(D46, Curve!$B$2:$B$10, 0))</f>
        <v>3.5099999999999999E-2</v>
      </c>
      <c r="H46" s="14">
        <f>INDEX(Curve!$C$2:$C$10, MATCH(E46, Curve!$B$2:$B$10, 0))</f>
        <v>3.4799999999999998E-2</v>
      </c>
      <c r="I46" s="13">
        <f t="shared" si="1"/>
        <v>3.4949999999999995E-2</v>
      </c>
      <c r="J46" s="9">
        <f t="shared" si="2"/>
        <v>0.94892548779859998</v>
      </c>
      <c r="K46" s="15">
        <f t="shared" si="3"/>
        <v>4744.6274389929995</v>
      </c>
      <c r="L46" s="15">
        <f t="shared" si="4"/>
        <v>-7116.9411584894988</v>
      </c>
      <c r="M46" t="str">
        <f>INDEX(Curve!$A$2:$A$10, MATCH(D46, Curve!$B$2:$B$10, 0))</f>
        <v>1Y</v>
      </c>
      <c r="N46" t="str">
        <f>INDEX(Curve!$A$2:$A$10, MATCH(E46, Curve!$B$2:$B$10, 0))</f>
        <v>2Y</v>
      </c>
      <c r="O46" s="15">
        <f t="shared" si="5"/>
        <v>-3558.4705792447494</v>
      </c>
      <c r="P46" s="15">
        <f t="shared" si="6"/>
        <v>-3558.4705792447494</v>
      </c>
    </row>
    <row r="47" spans="1:16" x14ac:dyDescent="0.3">
      <c r="A47" s="4" t="str">
        <f>Cashflows!A47</f>
        <v>B6</v>
      </c>
      <c r="B47" s="4">
        <f>Cashflows!B47</f>
        <v>1.6667000000000001</v>
      </c>
      <c r="C47" s="8">
        <f>Cashflows!C47</f>
        <v>5000</v>
      </c>
      <c r="D47" s="10">
        <f>LOOKUP(B47,Curve!$B$2:$B$10)</f>
        <v>1</v>
      </c>
      <c r="E47" s="10" cm="1">
        <f t="array" ref="E47">INDEX(Curve!$B$2:$B$10, MATCH(B47,Curve!$B$2:$B$10, 1)+1)</f>
        <v>2</v>
      </c>
      <c r="F47" s="12">
        <f t="shared" si="0"/>
        <v>0.66670000000000007</v>
      </c>
      <c r="G47" s="14">
        <f>INDEX(Curve!$C$2:$C$10, MATCH(D47, Curve!$B$2:$B$10, 0))</f>
        <v>3.5099999999999999E-2</v>
      </c>
      <c r="H47" s="14">
        <f>INDEX(Curve!$C$2:$C$10, MATCH(E47, Curve!$B$2:$B$10, 0))</f>
        <v>3.4799999999999998E-2</v>
      </c>
      <c r="I47" s="13">
        <f t="shared" si="1"/>
        <v>3.4899989999999999E-2</v>
      </c>
      <c r="J47" s="9">
        <f t="shared" si="2"/>
        <v>0.94349160368040219</v>
      </c>
      <c r="K47" s="15">
        <f t="shared" si="3"/>
        <v>4717.4580184020106</v>
      </c>
      <c r="L47" s="15">
        <f t="shared" si="4"/>
        <v>-7862.5872792706314</v>
      </c>
      <c r="M47" t="str">
        <f>INDEX(Curve!$A$2:$A$10, MATCH(D47, Curve!$B$2:$B$10, 0))</f>
        <v>1Y</v>
      </c>
      <c r="N47" t="str">
        <f>INDEX(Curve!$A$2:$A$10, MATCH(E47, Curve!$B$2:$B$10, 0))</f>
        <v>2Y</v>
      </c>
      <c r="O47" s="15">
        <f t="shared" si="5"/>
        <v>-2620.6003401809007</v>
      </c>
      <c r="P47" s="15">
        <f t="shared" si="6"/>
        <v>-5241.9869390897302</v>
      </c>
    </row>
    <row r="48" spans="1:16" x14ac:dyDescent="0.3">
      <c r="A48" s="4" t="str">
        <f>Cashflows!A48</f>
        <v>B6</v>
      </c>
      <c r="B48" s="4">
        <f>Cashflows!B48</f>
        <v>1.8332999999999999</v>
      </c>
      <c r="C48" s="8">
        <f>Cashflows!C48</f>
        <v>5000</v>
      </c>
      <c r="D48" s="10">
        <f>LOOKUP(B48,Curve!$B$2:$B$10)</f>
        <v>1</v>
      </c>
      <c r="E48" s="10" cm="1">
        <f t="array" ref="E48">INDEX(Curve!$B$2:$B$10, MATCH(B48,Curve!$B$2:$B$10, 1)+1)</f>
        <v>2</v>
      </c>
      <c r="F48" s="12">
        <f t="shared" si="0"/>
        <v>0.83329999999999993</v>
      </c>
      <c r="G48" s="14">
        <f>INDEX(Curve!$C$2:$C$10, MATCH(D48, Curve!$B$2:$B$10, 0))</f>
        <v>3.5099999999999999E-2</v>
      </c>
      <c r="H48" s="14">
        <f>INDEX(Curve!$C$2:$C$10, MATCH(E48, Curve!$B$2:$B$10, 0))</f>
        <v>3.4799999999999998E-2</v>
      </c>
      <c r="I48" s="13">
        <f t="shared" si="1"/>
        <v>3.4850010000000001E-2</v>
      </c>
      <c r="J48" s="9">
        <f t="shared" si="2"/>
        <v>0.93810769481297351</v>
      </c>
      <c r="K48" s="15">
        <f t="shared" si="3"/>
        <v>4690.5384740648678</v>
      </c>
      <c r="L48" s="15">
        <f t="shared" si="4"/>
        <v>-8599.1641845031227</v>
      </c>
      <c r="M48" t="str">
        <f>INDEX(Curve!$A$2:$A$10, MATCH(D48, Curve!$B$2:$B$10, 0))</f>
        <v>1Y</v>
      </c>
      <c r="N48" t="str">
        <f>INDEX(Curve!$A$2:$A$10, MATCH(E48, Curve!$B$2:$B$10, 0))</f>
        <v>2Y</v>
      </c>
      <c r="O48" s="15">
        <f t="shared" si="5"/>
        <v>-1433.480669556671</v>
      </c>
      <c r="P48" s="15">
        <f t="shared" si="6"/>
        <v>-7165.6835149464514</v>
      </c>
    </row>
    <row r="49" spans="1:16" x14ac:dyDescent="0.3">
      <c r="A49" s="4" t="str">
        <f>Cashflows!A49</f>
        <v>B6</v>
      </c>
      <c r="B49" s="4">
        <f>Cashflows!B49</f>
        <v>2</v>
      </c>
      <c r="C49" s="8">
        <f>Cashflows!C49</f>
        <v>5000</v>
      </c>
      <c r="D49" s="10">
        <f>LOOKUP(B49,Curve!$B$2:$B$10)</f>
        <v>2</v>
      </c>
      <c r="E49" s="10" cm="1">
        <f t="array" ref="E49">INDEX(Curve!$B$2:$B$10, MATCH(B49,Curve!$B$2:$B$10, 1)+1)</f>
        <v>5</v>
      </c>
      <c r="F49" s="12">
        <f t="shared" si="0"/>
        <v>0</v>
      </c>
      <c r="G49" s="14">
        <f>INDEX(Curve!$C$2:$C$10, MATCH(D49, Curve!$B$2:$B$10, 0))</f>
        <v>3.4799999999999998E-2</v>
      </c>
      <c r="H49" s="14">
        <f>INDEX(Curve!$C$2:$C$10, MATCH(E49, Curve!$B$2:$B$10, 0))</f>
        <v>3.6499999999999998E-2</v>
      </c>
      <c r="I49" s="13">
        <f t="shared" si="1"/>
        <v>3.4799999999999998E-2</v>
      </c>
      <c r="J49" s="9">
        <f t="shared" si="2"/>
        <v>0.93276685203536269</v>
      </c>
      <c r="K49" s="15">
        <f t="shared" si="3"/>
        <v>4663.8342601768136</v>
      </c>
      <c r="L49" s="15">
        <f t="shared" si="4"/>
        <v>-9327.6685203536272</v>
      </c>
      <c r="M49" t="str">
        <f>INDEX(Curve!$A$2:$A$10, MATCH(D49, Curve!$B$2:$B$10, 0))</f>
        <v>2Y</v>
      </c>
      <c r="N49" t="str">
        <f>INDEX(Curve!$A$2:$A$10, MATCH(E49, Curve!$B$2:$B$10, 0))</f>
        <v>5Y</v>
      </c>
      <c r="O49" s="15">
        <f t="shared" si="5"/>
        <v>-9327.6685203536272</v>
      </c>
      <c r="P49" s="15">
        <f t="shared" si="6"/>
        <v>0</v>
      </c>
    </row>
    <row r="50" spans="1:16" x14ac:dyDescent="0.3">
      <c r="A50" s="4" t="str">
        <f>Cashflows!A50</f>
        <v>B6</v>
      </c>
      <c r="B50" s="4">
        <f>Cashflows!B50</f>
        <v>2.1667000000000001</v>
      </c>
      <c r="C50" s="8">
        <f>Cashflows!C50</f>
        <v>5000</v>
      </c>
      <c r="D50" s="10">
        <f>LOOKUP(B50,Curve!$B$2:$B$10)</f>
        <v>2</v>
      </c>
      <c r="E50" s="10" cm="1">
        <f t="array" ref="E50">INDEX(Curve!$B$2:$B$10, MATCH(B50,Curve!$B$2:$B$10, 1)+1)</f>
        <v>5</v>
      </c>
      <c r="F50" s="12">
        <f t="shared" si="0"/>
        <v>5.5566666666666688E-2</v>
      </c>
      <c r="G50" s="14">
        <f>INDEX(Curve!$C$2:$C$10, MATCH(D50, Curve!$B$2:$B$10, 0))</f>
        <v>3.4799999999999998E-2</v>
      </c>
      <c r="H50" s="14">
        <f>INDEX(Curve!$C$2:$C$10, MATCH(E50, Curve!$B$2:$B$10, 0))</f>
        <v>3.6499999999999998E-2</v>
      </c>
      <c r="I50" s="13">
        <f t="shared" si="1"/>
        <v>3.4894463333333334E-2</v>
      </c>
      <c r="J50" s="9">
        <f t="shared" si="2"/>
        <v>0.92718159827810487</v>
      </c>
      <c r="K50" s="15">
        <f t="shared" si="3"/>
        <v>4635.9079913905243</v>
      </c>
      <c r="L50" s="15">
        <f t="shared" si="4"/>
        <v>-10044.62184494585</v>
      </c>
      <c r="M50" t="str">
        <f>INDEX(Curve!$A$2:$A$10, MATCH(D50, Curve!$B$2:$B$10, 0))</f>
        <v>2Y</v>
      </c>
      <c r="N50" t="str">
        <f>INDEX(Curve!$A$2:$A$10, MATCH(E50, Curve!$B$2:$B$10, 0))</f>
        <v>5Y</v>
      </c>
      <c r="O50" s="15">
        <f t="shared" si="5"/>
        <v>-9486.4756910950255</v>
      </c>
      <c r="P50" s="15">
        <f t="shared" si="6"/>
        <v>-558.14615385082459</v>
      </c>
    </row>
    <row r="51" spans="1:16" x14ac:dyDescent="0.3">
      <c r="A51" s="4" t="str">
        <f>Cashflows!A51</f>
        <v>B6</v>
      </c>
      <c r="B51" s="4">
        <f>Cashflows!B51</f>
        <v>2.3332999999999999</v>
      </c>
      <c r="C51" s="8">
        <f>Cashflows!C51</f>
        <v>5000</v>
      </c>
      <c r="D51" s="10">
        <f>LOOKUP(B51,Curve!$B$2:$B$10)</f>
        <v>2</v>
      </c>
      <c r="E51" s="10" cm="1">
        <f t="array" ref="E51">INDEX(Curve!$B$2:$B$10, MATCH(B51,Curve!$B$2:$B$10, 1)+1)</f>
        <v>5</v>
      </c>
      <c r="F51" s="12">
        <f t="shared" si="0"/>
        <v>0.11109999999999998</v>
      </c>
      <c r="G51" s="14">
        <f>INDEX(Curve!$C$2:$C$10, MATCH(D51, Curve!$B$2:$B$10, 0))</f>
        <v>3.4799999999999998E-2</v>
      </c>
      <c r="H51" s="14">
        <f>INDEX(Curve!$C$2:$C$10, MATCH(E51, Curve!$B$2:$B$10, 0))</f>
        <v>3.6499999999999998E-2</v>
      </c>
      <c r="I51" s="13">
        <f t="shared" si="1"/>
        <v>3.4988869999999998E-2</v>
      </c>
      <c r="J51" s="9">
        <f t="shared" si="2"/>
        <v>0.92160410911898127</v>
      </c>
      <c r="K51" s="15">
        <f t="shared" si="3"/>
        <v>4608.0205455949063</v>
      </c>
      <c r="L51" s="15">
        <f t="shared" si="4"/>
        <v>-10751.894339036595</v>
      </c>
      <c r="M51" t="str">
        <f>INDEX(Curve!$A$2:$A$10, MATCH(D51, Curve!$B$2:$B$10, 0))</f>
        <v>2Y</v>
      </c>
      <c r="N51" t="str">
        <f>INDEX(Curve!$A$2:$A$10, MATCH(E51, Curve!$B$2:$B$10, 0))</f>
        <v>5Y</v>
      </c>
      <c r="O51" s="15">
        <f t="shared" si="5"/>
        <v>-9557.3588779696292</v>
      </c>
      <c r="P51" s="15">
        <f t="shared" si="6"/>
        <v>-1194.5354610669654</v>
      </c>
    </row>
    <row r="52" spans="1:16" x14ac:dyDescent="0.3">
      <c r="A52" s="4" t="str">
        <f>Cashflows!A52</f>
        <v>B6</v>
      </c>
      <c r="B52" s="4">
        <f>Cashflows!B52</f>
        <v>2.5</v>
      </c>
      <c r="C52" s="8">
        <f>Cashflows!C52</f>
        <v>5000</v>
      </c>
      <c r="D52" s="10">
        <f>LOOKUP(B52,Curve!$B$2:$B$10)</f>
        <v>2</v>
      </c>
      <c r="E52" s="10" cm="1">
        <f t="array" ref="E52">INDEX(Curve!$B$2:$B$10, MATCH(B52,Curve!$B$2:$B$10, 1)+1)</f>
        <v>5</v>
      </c>
      <c r="F52" s="12">
        <f t="shared" si="0"/>
        <v>0.16666666666666666</v>
      </c>
      <c r="G52" s="14">
        <f>INDEX(Curve!$C$2:$C$10, MATCH(D52, Curve!$B$2:$B$10, 0))</f>
        <v>3.4799999999999998E-2</v>
      </c>
      <c r="H52" s="14">
        <f>INDEX(Curve!$C$2:$C$10, MATCH(E52, Curve!$B$2:$B$10, 0))</f>
        <v>3.6499999999999998E-2</v>
      </c>
      <c r="I52" s="13">
        <f t="shared" si="1"/>
        <v>3.5083333333333327E-2</v>
      </c>
      <c r="J52" s="9">
        <f t="shared" si="2"/>
        <v>0.91602801260112499</v>
      </c>
      <c r="K52" s="15">
        <f t="shared" si="3"/>
        <v>4580.1400630056251</v>
      </c>
      <c r="L52" s="15">
        <f t="shared" si="4"/>
        <v>-11450.350157514062</v>
      </c>
      <c r="M52" t="str">
        <f>INDEX(Curve!$A$2:$A$10, MATCH(D52, Curve!$B$2:$B$10, 0))</f>
        <v>2Y</v>
      </c>
      <c r="N52" t="str">
        <f>INDEX(Curve!$A$2:$A$10, MATCH(E52, Curve!$B$2:$B$10, 0))</f>
        <v>5Y</v>
      </c>
      <c r="O52" s="15">
        <f t="shared" si="5"/>
        <v>-9541.9584645950526</v>
      </c>
      <c r="P52" s="15">
        <f t="shared" si="6"/>
        <v>-1908.3916929190102</v>
      </c>
    </row>
    <row r="53" spans="1:16" x14ac:dyDescent="0.3">
      <c r="A53" s="4" t="str">
        <f>Cashflows!A53</f>
        <v>B6</v>
      </c>
      <c r="B53" s="4">
        <f>Cashflows!B53</f>
        <v>2.6667000000000001</v>
      </c>
      <c r="C53" s="8">
        <f>Cashflows!C53</f>
        <v>5000</v>
      </c>
      <c r="D53" s="10">
        <f>LOOKUP(B53,Curve!$B$2:$B$10)</f>
        <v>2</v>
      </c>
      <c r="E53" s="10" cm="1">
        <f t="array" ref="E53">INDEX(Curve!$B$2:$B$10, MATCH(B53,Curve!$B$2:$B$10, 1)+1)</f>
        <v>5</v>
      </c>
      <c r="F53" s="12">
        <f t="shared" si="0"/>
        <v>0.22223333333333337</v>
      </c>
      <c r="G53" s="14">
        <f>INDEX(Curve!$C$2:$C$10, MATCH(D53, Curve!$B$2:$B$10, 0))</f>
        <v>3.4799999999999998E-2</v>
      </c>
      <c r="H53" s="14">
        <f>INDEX(Curve!$C$2:$C$10, MATCH(E53, Curve!$B$2:$B$10, 0))</f>
        <v>3.6499999999999998E-2</v>
      </c>
      <c r="I53" s="13">
        <f t="shared" si="1"/>
        <v>3.5177796666666664E-2</v>
      </c>
      <c r="J53" s="9">
        <f t="shared" si="2"/>
        <v>0.91045697938466541</v>
      </c>
      <c r="K53" s="15">
        <f t="shared" si="3"/>
        <v>4552.2848969233273</v>
      </c>
      <c r="L53" s="15">
        <f t="shared" si="4"/>
        <v>-12139.578134625437</v>
      </c>
      <c r="M53" t="str">
        <f>INDEX(Curve!$A$2:$A$10, MATCH(D53, Curve!$B$2:$B$10, 0))</f>
        <v>2Y</v>
      </c>
      <c r="N53" t="str">
        <f>INDEX(Curve!$A$2:$A$10, MATCH(E53, Curve!$B$2:$B$10, 0))</f>
        <v>5Y</v>
      </c>
      <c r="O53" s="15">
        <f t="shared" si="5"/>
        <v>-9441.759220507176</v>
      </c>
      <c r="P53" s="15">
        <f t="shared" si="6"/>
        <v>-2697.8189141182602</v>
      </c>
    </row>
    <row r="54" spans="1:16" x14ac:dyDescent="0.3">
      <c r="A54" s="4" t="str">
        <f>Cashflows!A54</f>
        <v>B6</v>
      </c>
      <c r="B54" s="4">
        <f>Cashflows!B54</f>
        <v>2.8332999999999999</v>
      </c>
      <c r="C54" s="8">
        <f>Cashflows!C54</f>
        <v>5000</v>
      </c>
      <c r="D54" s="10">
        <f>LOOKUP(B54,Curve!$B$2:$B$10)</f>
        <v>2</v>
      </c>
      <c r="E54" s="10" cm="1">
        <f t="array" ref="E54">INDEX(Curve!$B$2:$B$10, MATCH(B54,Curve!$B$2:$B$10, 1)+1)</f>
        <v>5</v>
      </c>
      <c r="F54" s="12">
        <f t="shared" si="0"/>
        <v>0.27776666666666666</v>
      </c>
      <c r="G54" s="14">
        <f>INDEX(Curve!$C$2:$C$10, MATCH(D54, Curve!$B$2:$B$10, 0))</f>
        <v>3.4799999999999998E-2</v>
      </c>
      <c r="H54" s="14">
        <f>INDEX(Curve!$C$2:$C$10, MATCH(E54, Curve!$B$2:$B$10, 0))</f>
        <v>3.6499999999999998E-2</v>
      </c>
      <c r="I54" s="13">
        <f t="shared" si="1"/>
        <v>3.5272203333333328E-2</v>
      </c>
      <c r="J54" s="9">
        <f t="shared" si="2"/>
        <v>0.90489466555847953</v>
      </c>
      <c r="K54" s="15">
        <f t="shared" si="3"/>
        <v>4524.4733277923979</v>
      </c>
      <c r="L54" s="15">
        <f t="shared" si="4"/>
        <v>-12819.1902796342</v>
      </c>
      <c r="M54" t="str">
        <f>INDEX(Curve!$A$2:$A$10, MATCH(D54, Curve!$B$2:$B$10, 0))</f>
        <v>2Y</v>
      </c>
      <c r="N54" t="str">
        <f>INDEX(Curve!$A$2:$A$10, MATCH(E54, Curve!$B$2:$B$10, 0))</f>
        <v>5Y</v>
      </c>
      <c r="O54" s="15">
        <f t="shared" si="5"/>
        <v>-9258.4465262944723</v>
      </c>
      <c r="P54" s="15">
        <f t="shared" si="6"/>
        <v>-3560.7437533397265</v>
      </c>
    </row>
    <row r="55" spans="1:16" x14ac:dyDescent="0.3">
      <c r="A55" s="4" t="str">
        <f>Cashflows!A55</f>
        <v>B6</v>
      </c>
      <c r="B55" s="4">
        <f>Cashflows!B55</f>
        <v>3</v>
      </c>
      <c r="C55" s="8">
        <f>Cashflows!C55</f>
        <v>5000</v>
      </c>
      <c r="D55" s="10">
        <f>LOOKUP(B55,Curve!$B$2:$B$10)</f>
        <v>2</v>
      </c>
      <c r="E55" s="10" cm="1">
        <f t="array" ref="E55">INDEX(Curve!$B$2:$B$10, MATCH(B55,Curve!$B$2:$B$10, 1)+1)</f>
        <v>5</v>
      </c>
      <c r="F55" s="12">
        <f t="shared" si="0"/>
        <v>0.33333333333333331</v>
      </c>
      <c r="G55" s="14">
        <f>INDEX(Curve!$C$2:$C$10, MATCH(D55, Curve!$B$2:$B$10, 0))</f>
        <v>3.4799999999999998E-2</v>
      </c>
      <c r="H55" s="14">
        <f>INDEX(Curve!$C$2:$C$10, MATCH(E55, Curve!$B$2:$B$10, 0))</f>
        <v>3.6499999999999998E-2</v>
      </c>
      <c r="I55" s="13">
        <f t="shared" si="1"/>
        <v>3.5366666666666664E-2</v>
      </c>
      <c r="J55" s="9">
        <f t="shared" si="2"/>
        <v>0.89933471010808985</v>
      </c>
      <c r="K55" s="15">
        <f t="shared" si="3"/>
        <v>4496.6735505404495</v>
      </c>
      <c r="L55" s="15">
        <f t="shared" si="4"/>
        <v>-13490.020651621347</v>
      </c>
      <c r="M55" t="str">
        <f>INDEX(Curve!$A$2:$A$10, MATCH(D55, Curve!$B$2:$B$10, 0))</f>
        <v>2Y</v>
      </c>
      <c r="N55" t="str">
        <f>INDEX(Curve!$A$2:$A$10, MATCH(E55, Curve!$B$2:$B$10, 0))</f>
        <v>5Y</v>
      </c>
      <c r="O55" s="15">
        <f t="shared" si="5"/>
        <v>-8993.3471010808989</v>
      </c>
      <c r="P55" s="15">
        <f t="shared" si="6"/>
        <v>-4496.6735505404486</v>
      </c>
    </row>
    <row r="56" spans="1:16" x14ac:dyDescent="0.3">
      <c r="A56" s="4" t="str">
        <f>Cashflows!A56</f>
        <v>B6</v>
      </c>
      <c r="B56" s="4">
        <f>Cashflows!B56</f>
        <v>3.1667000000000001</v>
      </c>
      <c r="C56" s="8">
        <f>Cashflows!C56</f>
        <v>5000</v>
      </c>
      <c r="D56" s="10">
        <f>LOOKUP(B56,Curve!$B$2:$B$10)</f>
        <v>2</v>
      </c>
      <c r="E56" s="10" cm="1">
        <f t="array" ref="E56">INDEX(Curve!$B$2:$B$10, MATCH(B56,Curve!$B$2:$B$10, 1)+1)</f>
        <v>5</v>
      </c>
      <c r="F56" s="12">
        <f t="shared" si="0"/>
        <v>0.38890000000000002</v>
      </c>
      <c r="G56" s="14">
        <f>INDEX(Curve!$C$2:$C$10, MATCH(D56, Curve!$B$2:$B$10, 0))</f>
        <v>3.4799999999999998E-2</v>
      </c>
      <c r="H56" s="14">
        <f>INDEX(Curve!$C$2:$C$10, MATCH(E56, Curve!$B$2:$B$10, 0))</f>
        <v>3.6499999999999998E-2</v>
      </c>
      <c r="I56" s="13">
        <f t="shared" si="1"/>
        <v>3.546113E-2</v>
      </c>
      <c r="J56" s="9">
        <f t="shared" si="2"/>
        <v>0.89378076751843616</v>
      </c>
      <c r="K56" s="15">
        <f t="shared" si="3"/>
        <v>4468.9038375921809</v>
      </c>
      <c r="L56" s="15">
        <f t="shared" si="4"/>
        <v>-14151.67778250316</v>
      </c>
      <c r="M56" t="str">
        <f>INDEX(Curve!$A$2:$A$10, MATCH(D56, Curve!$B$2:$B$10, 0))</f>
        <v>2Y</v>
      </c>
      <c r="N56" t="str">
        <f>INDEX(Curve!$A$2:$A$10, MATCH(E56, Curve!$B$2:$B$10, 0))</f>
        <v>5Y</v>
      </c>
      <c r="O56" s="15">
        <f t="shared" si="5"/>
        <v>-8648.0902928876803</v>
      </c>
      <c r="P56" s="15">
        <f t="shared" si="6"/>
        <v>-5503.5874896154792</v>
      </c>
    </row>
    <row r="57" spans="1:16" x14ac:dyDescent="0.3">
      <c r="A57" s="4" t="str">
        <f>Cashflows!A57</f>
        <v>B6</v>
      </c>
      <c r="B57" s="4">
        <f>Cashflows!B57</f>
        <v>3.3332999999999999</v>
      </c>
      <c r="C57" s="8">
        <f>Cashflows!C57</f>
        <v>5000</v>
      </c>
      <c r="D57" s="10">
        <f>LOOKUP(B57,Curve!$B$2:$B$10)</f>
        <v>2</v>
      </c>
      <c r="E57" s="10" cm="1">
        <f t="array" ref="E57">INDEX(Curve!$B$2:$B$10, MATCH(B57,Curve!$B$2:$B$10, 1)+1)</f>
        <v>5</v>
      </c>
      <c r="F57" s="12">
        <f t="shared" si="0"/>
        <v>0.44443333333333329</v>
      </c>
      <c r="G57" s="14">
        <f>INDEX(Curve!$C$2:$C$10, MATCH(D57, Curve!$B$2:$B$10, 0))</f>
        <v>3.4799999999999998E-2</v>
      </c>
      <c r="H57" s="14">
        <f>INDEX(Curve!$C$2:$C$10, MATCH(E57, Curve!$B$2:$B$10, 0))</f>
        <v>3.6499999999999998E-2</v>
      </c>
      <c r="I57" s="13">
        <f t="shared" si="1"/>
        <v>3.5555536666666665E-2</v>
      </c>
      <c r="J57" s="9">
        <f t="shared" si="2"/>
        <v>0.88823647535087336</v>
      </c>
      <c r="K57" s="15">
        <f t="shared" si="3"/>
        <v>4441.1823767543665</v>
      </c>
      <c r="L57" s="15">
        <f t="shared" si="4"/>
        <v>-14803.79321643533</v>
      </c>
      <c r="M57" t="str">
        <f>INDEX(Curve!$A$2:$A$10, MATCH(D57, Curve!$B$2:$B$10, 0))</f>
        <v>2Y</v>
      </c>
      <c r="N57" t="str">
        <f>INDEX(Curve!$A$2:$A$10, MATCH(E57, Curve!$B$2:$B$10, 0))</f>
        <v>5Y</v>
      </c>
      <c r="O57" s="15">
        <f t="shared" si="5"/>
        <v>-8224.4940512775902</v>
      </c>
      <c r="P57" s="15">
        <f t="shared" si="6"/>
        <v>-6579.2991651577413</v>
      </c>
    </row>
    <row r="58" spans="1:16" x14ac:dyDescent="0.3">
      <c r="A58" s="4" t="str">
        <f>Cashflows!A58</f>
        <v>B6</v>
      </c>
      <c r="B58" s="4">
        <f>Cashflows!B58</f>
        <v>3.5</v>
      </c>
      <c r="C58" s="8">
        <f>Cashflows!C58</f>
        <v>5000</v>
      </c>
      <c r="D58" s="10">
        <f>LOOKUP(B58,Curve!$B$2:$B$10)</f>
        <v>2</v>
      </c>
      <c r="E58" s="10" cm="1">
        <f t="array" ref="E58">INDEX(Curve!$B$2:$B$10, MATCH(B58,Curve!$B$2:$B$10, 1)+1)</f>
        <v>5</v>
      </c>
      <c r="F58" s="12">
        <f t="shared" si="0"/>
        <v>0.5</v>
      </c>
      <c r="G58" s="14">
        <f>INDEX(Curve!$C$2:$C$10, MATCH(D58, Curve!$B$2:$B$10, 0))</f>
        <v>3.4799999999999998E-2</v>
      </c>
      <c r="H58" s="14">
        <f>INDEX(Curve!$C$2:$C$10, MATCH(E58, Curve!$B$2:$B$10, 0))</f>
        <v>3.6499999999999998E-2</v>
      </c>
      <c r="I58" s="13">
        <f t="shared" si="1"/>
        <v>3.5650000000000001E-2</v>
      </c>
      <c r="J58" s="9">
        <f t="shared" si="2"/>
        <v>0.88269548672755527</v>
      </c>
      <c r="K58" s="15">
        <f t="shared" si="3"/>
        <v>4413.4774336377759</v>
      </c>
      <c r="L58" s="15">
        <f t="shared" si="4"/>
        <v>-15447.171017732217</v>
      </c>
      <c r="M58" t="str">
        <f>INDEX(Curve!$A$2:$A$10, MATCH(D58, Curve!$B$2:$B$10, 0))</f>
        <v>2Y</v>
      </c>
      <c r="N58" t="str">
        <f>INDEX(Curve!$A$2:$A$10, MATCH(E58, Curve!$B$2:$B$10, 0))</f>
        <v>5Y</v>
      </c>
      <c r="O58" s="15">
        <f t="shared" si="5"/>
        <v>-7723.5855088661083</v>
      </c>
      <c r="P58" s="15">
        <f t="shared" si="6"/>
        <v>-7723.5855088661083</v>
      </c>
    </row>
    <row r="59" spans="1:16" x14ac:dyDescent="0.3">
      <c r="A59" s="4" t="str">
        <f>Cashflows!A59</f>
        <v>B6</v>
      </c>
      <c r="B59" s="4">
        <f>Cashflows!B59</f>
        <v>3.6667000000000001</v>
      </c>
      <c r="C59" s="8">
        <f>Cashflows!C59</f>
        <v>5000</v>
      </c>
      <c r="D59" s="10">
        <f>LOOKUP(B59,Curve!$B$2:$B$10)</f>
        <v>2</v>
      </c>
      <c r="E59" s="10" cm="1">
        <f t="array" ref="E59">INDEX(Curve!$B$2:$B$10, MATCH(B59,Curve!$B$2:$B$10, 1)+1)</f>
        <v>5</v>
      </c>
      <c r="F59" s="12">
        <f t="shared" si="0"/>
        <v>0.55556666666666665</v>
      </c>
      <c r="G59" s="14">
        <f>INDEX(Curve!$C$2:$C$10, MATCH(D59, Curve!$B$2:$B$10, 0))</f>
        <v>3.4799999999999998E-2</v>
      </c>
      <c r="H59" s="14">
        <f>INDEX(Curve!$C$2:$C$10, MATCH(E59, Curve!$B$2:$B$10, 0))</f>
        <v>3.6499999999999998E-2</v>
      </c>
      <c r="I59" s="13">
        <f t="shared" si="1"/>
        <v>3.574446333333333E-2</v>
      </c>
      <c r="J59" s="9">
        <f t="shared" si="2"/>
        <v>0.87716143802514956</v>
      </c>
      <c r="K59" s="15">
        <f t="shared" si="3"/>
        <v>4385.8071901257481</v>
      </c>
      <c r="L59" s="15">
        <f t="shared" si="4"/>
        <v>-16081.43922403408</v>
      </c>
      <c r="M59" t="str">
        <f>INDEX(Curve!$A$2:$A$10, MATCH(D59, Curve!$B$2:$B$10, 0))</f>
        <v>2Y</v>
      </c>
      <c r="N59" t="str">
        <f>INDEX(Curve!$A$2:$A$10, MATCH(E59, Curve!$B$2:$B$10, 0))</f>
        <v>5Y</v>
      </c>
      <c r="O59" s="15">
        <f t="shared" si="5"/>
        <v>-7147.1276391348802</v>
      </c>
      <c r="P59" s="15">
        <f t="shared" si="6"/>
        <v>-8934.3115848992002</v>
      </c>
    </row>
    <row r="60" spans="1:16" x14ac:dyDescent="0.3">
      <c r="A60" s="4" t="str">
        <f>Cashflows!A60</f>
        <v>B6</v>
      </c>
      <c r="B60" s="4">
        <f>Cashflows!B60</f>
        <v>3.8332999999999999</v>
      </c>
      <c r="C60" s="8">
        <f>Cashflows!C60</f>
        <v>5000</v>
      </c>
      <c r="D60" s="10">
        <f>LOOKUP(B60,Curve!$B$2:$B$10)</f>
        <v>2</v>
      </c>
      <c r="E60" s="10" cm="1">
        <f t="array" ref="E60">INDEX(Curve!$B$2:$B$10, MATCH(B60,Curve!$B$2:$B$10, 1)+1)</f>
        <v>5</v>
      </c>
      <c r="F60" s="12">
        <f t="shared" si="0"/>
        <v>0.61109999999999998</v>
      </c>
      <c r="G60" s="14">
        <f>INDEX(Curve!$C$2:$C$10, MATCH(D60, Curve!$B$2:$B$10, 0))</f>
        <v>3.4799999999999998E-2</v>
      </c>
      <c r="H60" s="14">
        <f>INDEX(Curve!$C$2:$C$10, MATCH(E60, Curve!$B$2:$B$10, 0))</f>
        <v>3.6499999999999998E-2</v>
      </c>
      <c r="I60" s="13">
        <f t="shared" si="1"/>
        <v>3.5838869999999995E-2</v>
      </c>
      <c r="J60" s="9">
        <f t="shared" si="2"/>
        <v>0.87163794640325254</v>
      </c>
      <c r="K60" s="15">
        <f t="shared" si="3"/>
        <v>4358.1897320162625</v>
      </c>
      <c r="L60" s="15">
        <f t="shared" si="4"/>
        <v>-16706.248699737938</v>
      </c>
      <c r="M60" t="str">
        <f>INDEX(Curve!$A$2:$A$10, MATCH(D60, Curve!$B$2:$B$10, 0))</f>
        <v>2Y</v>
      </c>
      <c r="N60" t="str">
        <f>INDEX(Curve!$A$2:$A$10, MATCH(E60, Curve!$B$2:$B$10, 0))</f>
        <v>5Y</v>
      </c>
      <c r="O60" s="15">
        <f t="shared" si="5"/>
        <v>-6497.0601193280845</v>
      </c>
      <c r="P60" s="15">
        <f t="shared" si="6"/>
        <v>-10209.188580409853</v>
      </c>
    </row>
    <row r="61" spans="1:16" x14ac:dyDescent="0.3">
      <c r="A61" s="4" t="str">
        <f>Cashflows!A61</f>
        <v>B6</v>
      </c>
      <c r="B61" s="4">
        <f>Cashflows!B61</f>
        <v>4</v>
      </c>
      <c r="C61" s="8">
        <f>Cashflows!C61</f>
        <v>5000</v>
      </c>
      <c r="D61" s="10">
        <f>LOOKUP(B61,Curve!$B$2:$B$10)</f>
        <v>2</v>
      </c>
      <c r="E61" s="10" cm="1">
        <f t="array" ref="E61">INDEX(Curve!$B$2:$B$10, MATCH(B61,Curve!$B$2:$B$10, 1)+1)</f>
        <v>5</v>
      </c>
      <c r="F61" s="12">
        <f t="shared" si="0"/>
        <v>0.66666666666666663</v>
      </c>
      <c r="G61" s="14">
        <f>INDEX(Curve!$C$2:$C$10, MATCH(D61, Curve!$B$2:$B$10, 0))</f>
        <v>3.4799999999999998E-2</v>
      </c>
      <c r="H61" s="14">
        <f>INDEX(Curve!$C$2:$C$10, MATCH(E61, Curve!$B$2:$B$10, 0))</f>
        <v>3.6499999999999998E-2</v>
      </c>
      <c r="I61" s="13">
        <f t="shared" si="1"/>
        <v>3.5933333333333331E-2</v>
      </c>
      <c r="J61" s="9">
        <f t="shared" si="2"/>
        <v>0.86611868224854427</v>
      </c>
      <c r="K61" s="15">
        <f t="shared" si="3"/>
        <v>4330.5934112427212</v>
      </c>
      <c r="L61" s="15">
        <f t="shared" si="4"/>
        <v>-17322.373644970885</v>
      </c>
      <c r="M61" t="str">
        <f>INDEX(Curve!$A$2:$A$10, MATCH(D61, Curve!$B$2:$B$10, 0))</f>
        <v>2Y</v>
      </c>
      <c r="N61" t="str">
        <f>INDEX(Curve!$A$2:$A$10, MATCH(E61, Curve!$B$2:$B$10, 0))</f>
        <v>5Y</v>
      </c>
      <c r="O61" s="15">
        <f t="shared" si="5"/>
        <v>-5774.1245483236289</v>
      </c>
      <c r="P61" s="15">
        <f t="shared" si="6"/>
        <v>-11548.249096647256</v>
      </c>
    </row>
    <row r="62" spans="1:16" x14ac:dyDescent="0.3">
      <c r="A62" s="4" t="str">
        <f>Cashflows!A62</f>
        <v>B6</v>
      </c>
      <c r="B62" s="4">
        <f>Cashflows!B62</f>
        <v>4.1666999999999996</v>
      </c>
      <c r="C62" s="8">
        <f>Cashflows!C62</f>
        <v>5000</v>
      </c>
      <c r="D62" s="10">
        <f>LOOKUP(B62,Curve!$B$2:$B$10)</f>
        <v>2</v>
      </c>
      <c r="E62" s="10" cm="1">
        <f t="array" ref="E62">INDEX(Curve!$B$2:$B$10, MATCH(B62,Curve!$B$2:$B$10, 1)+1)</f>
        <v>5</v>
      </c>
      <c r="F62" s="12">
        <f t="shared" si="0"/>
        <v>0.72223333333333317</v>
      </c>
      <c r="G62" s="14">
        <f>INDEX(Curve!$C$2:$C$10, MATCH(D62, Curve!$B$2:$B$10, 0))</f>
        <v>3.4799999999999998E-2</v>
      </c>
      <c r="H62" s="14">
        <f>INDEX(Curve!$C$2:$C$10, MATCH(E62, Curve!$B$2:$B$10, 0))</f>
        <v>3.6499999999999998E-2</v>
      </c>
      <c r="I62" s="13">
        <f t="shared" si="1"/>
        <v>3.6027796666666667E-2</v>
      </c>
      <c r="J62" s="9">
        <f t="shared" si="2"/>
        <v>0.86060726195127135</v>
      </c>
      <c r="K62" s="15">
        <f t="shared" si="3"/>
        <v>4303.0363097563568</v>
      </c>
      <c r="L62" s="15">
        <f t="shared" si="4"/>
        <v>-17929.461391861809</v>
      </c>
      <c r="M62" t="str">
        <f>INDEX(Curve!$A$2:$A$10, MATCH(D62, Curve!$B$2:$B$10, 0))</f>
        <v>2Y</v>
      </c>
      <c r="N62" t="str">
        <f>INDEX(Curve!$A$2:$A$10, MATCH(E62, Curve!$B$2:$B$10, 0))</f>
        <v>5Y</v>
      </c>
      <c r="O62" s="15">
        <f t="shared" si="5"/>
        <v>-4980.206725946151</v>
      </c>
      <c r="P62" s="15">
        <f t="shared" si="6"/>
        <v>-12949.254665915658</v>
      </c>
    </row>
    <row r="63" spans="1:16" x14ac:dyDescent="0.3">
      <c r="A63" s="4" t="str">
        <f>Cashflows!A63</f>
        <v>B6</v>
      </c>
      <c r="B63" s="4">
        <f>Cashflows!B63</f>
        <v>4.3333000000000004</v>
      </c>
      <c r="C63" s="8">
        <f>Cashflows!C63</f>
        <v>5000</v>
      </c>
      <c r="D63" s="10">
        <f>LOOKUP(B63,Curve!$B$2:$B$10)</f>
        <v>2</v>
      </c>
      <c r="E63" s="10" cm="1">
        <f t="array" ref="E63">INDEX(Curve!$B$2:$B$10, MATCH(B63,Curve!$B$2:$B$10, 1)+1)</f>
        <v>5</v>
      </c>
      <c r="F63" s="12">
        <f t="shared" si="0"/>
        <v>0.77776666666666683</v>
      </c>
      <c r="G63" s="14">
        <f>INDEX(Curve!$C$2:$C$10, MATCH(D63, Curve!$B$2:$B$10, 0))</f>
        <v>3.4799999999999998E-2</v>
      </c>
      <c r="H63" s="14">
        <f>INDEX(Curve!$C$2:$C$10, MATCH(E63, Curve!$B$2:$B$10, 0))</f>
        <v>3.6499999999999998E-2</v>
      </c>
      <c r="I63" s="13">
        <f t="shared" si="1"/>
        <v>3.6122203333333332E-2</v>
      </c>
      <c r="J63" s="9">
        <f t="shared" si="2"/>
        <v>0.85510728045149431</v>
      </c>
      <c r="K63" s="15">
        <f t="shared" si="3"/>
        <v>4275.5364022574713</v>
      </c>
      <c r="L63" s="15">
        <f t="shared" si="4"/>
        <v>-18527.181891902303</v>
      </c>
      <c r="M63" t="str">
        <f>INDEX(Curve!$A$2:$A$10, MATCH(D63, Curve!$B$2:$B$10, 0))</f>
        <v>2Y</v>
      </c>
      <c r="N63" t="str">
        <f>INDEX(Curve!$A$2:$A$10, MATCH(E63, Curve!$B$2:$B$10, 0))</f>
        <v>5Y</v>
      </c>
      <c r="O63" s="15">
        <f t="shared" si="5"/>
        <v>-4117.3573891104188</v>
      </c>
      <c r="P63" s="15">
        <f t="shared" si="6"/>
        <v>-14409.824502791884</v>
      </c>
    </row>
    <row r="64" spans="1:16" x14ac:dyDescent="0.3">
      <c r="A64" s="4" t="str">
        <f>Cashflows!A64</f>
        <v>B6</v>
      </c>
      <c r="B64" s="4">
        <f>Cashflows!B64</f>
        <v>4.5</v>
      </c>
      <c r="C64" s="8">
        <f>Cashflows!C64</f>
        <v>5000</v>
      </c>
      <c r="D64" s="10">
        <f>LOOKUP(B64,Curve!$B$2:$B$10)</f>
        <v>2</v>
      </c>
      <c r="E64" s="10" cm="1">
        <f t="array" ref="E64">INDEX(Curve!$B$2:$B$10, MATCH(B64,Curve!$B$2:$B$10, 1)+1)</f>
        <v>5</v>
      </c>
      <c r="F64" s="12">
        <f t="shared" si="0"/>
        <v>0.83333333333333337</v>
      </c>
      <c r="G64" s="14">
        <f>INDEX(Curve!$C$2:$C$10, MATCH(D64, Curve!$B$2:$B$10, 0))</f>
        <v>3.4799999999999998E-2</v>
      </c>
      <c r="H64" s="14">
        <f>INDEX(Curve!$C$2:$C$10, MATCH(E64, Curve!$B$2:$B$10, 0))</f>
        <v>3.6499999999999998E-2</v>
      </c>
      <c r="I64" s="13">
        <f t="shared" si="1"/>
        <v>3.6216666666666661E-2</v>
      </c>
      <c r="J64" s="9">
        <f t="shared" si="2"/>
        <v>0.84961242845980012</v>
      </c>
      <c r="K64" s="15">
        <f t="shared" si="3"/>
        <v>4248.0621422990007</v>
      </c>
      <c r="L64" s="15">
        <f t="shared" si="4"/>
        <v>-19116.279640345503</v>
      </c>
      <c r="M64" t="str">
        <f>INDEX(Curve!$A$2:$A$10, MATCH(D64, Curve!$B$2:$B$10, 0))</f>
        <v>2Y</v>
      </c>
      <c r="N64" t="str">
        <f>INDEX(Curve!$A$2:$A$10, MATCH(E64, Curve!$B$2:$B$10, 0))</f>
        <v>5Y</v>
      </c>
      <c r="O64" s="15">
        <f t="shared" si="5"/>
        <v>-3186.0466067242496</v>
      </c>
      <c r="P64" s="15">
        <f t="shared" si="6"/>
        <v>-15930.233033621253</v>
      </c>
    </row>
    <row r="65" spans="1:16" x14ac:dyDescent="0.3">
      <c r="A65" s="4" t="str">
        <f>Cashflows!A65</f>
        <v>B6</v>
      </c>
      <c r="B65" s="4">
        <f>Cashflows!B65</f>
        <v>4.6666999999999996</v>
      </c>
      <c r="C65" s="8">
        <f>Cashflows!C65</f>
        <v>5000</v>
      </c>
      <c r="D65" s="10">
        <f>LOOKUP(B65,Curve!$B$2:$B$10)</f>
        <v>2</v>
      </c>
      <c r="E65" s="10" cm="1">
        <f t="array" ref="E65">INDEX(Curve!$B$2:$B$10, MATCH(B65,Curve!$B$2:$B$10, 1)+1)</f>
        <v>5</v>
      </c>
      <c r="F65" s="12">
        <f t="shared" si="0"/>
        <v>0.88889999999999991</v>
      </c>
      <c r="G65" s="14">
        <f>INDEX(Curve!$C$2:$C$10, MATCH(D65, Curve!$B$2:$B$10, 0))</f>
        <v>3.4799999999999998E-2</v>
      </c>
      <c r="H65" s="14">
        <f>INDEX(Curve!$C$2:$C$10, MATCH(E65, Curve!$B$2:$B$10, 0))</f>
        <v>3.6499999999999998E-2</v>
      </c>
      <c r="I65" s="13">
        <f t="shared" si="1"/>
        <v>3.6311129999999997E-2</v>
      </c>
      <c r="J65" s="9">
        <f t="shared" si="2"/>
        <v>0.84412630055800608</v>
      </c>
      <c r="K65" s="15">
        <f t="shared" si="3"/>
        <v>4220.63150279003</v>
      </c>
      <c r="L65" s="15">
        <f t="shared" si="4"/>
        <v>-19696.42103407023</v>
      </c>
      <c r="M65" t="str">
        <f>INDEX(Curve!$A$2:$A$10, MATCH(D65, Curve!$B$2:$B$10, 0))</f>
        <v>2Y</v>
      </c>
      <c r="N65" t="str">
        <f>INDEX(Curve!$A$2:$A$10, MATCH(E65, Curve!$B$2:$B$10, 0))</f>
        <v>5Y</v>
      </c>
      <c r="O65" s="15">
        <f t="shared" si="5"/>
        <v>-2188.2723768852043</v>
      </c>
      <c r="P65" s="15">
        <f t="shared" si="6"/>
        <v>-17508.148657185026</v>
      </c>
    </row>
    <row r="66" spans="1:16" x14ac:dyDescent="0.3">
      <c r="A66" s="4" t="str">
        <f>Cashflows!A66</f>
        <v>B6</v>
      </c>
      <c r="B66" s="4">
        <f>Cashflows!B66</f>
        <v>4.8333000000000004</v>
      </c>
      <c r="C66" s="8">
        <f>Cashflows!C66</f>
        <v>5000</v>
      </c>
      <c r="D66" s="10">
        <f>LOOKUP(B66,Curve!$B$2:$B$10)</f>
        <v>2</v>
      </c>
      <c r="E66" s="10" cm="1">
        <f t="array" ref="E66">INDEX(Curve!$B$2:$B$10, MATCH(B66,Curve!$B$2:$B$10, 1)+1)</f>
        <v>5</v>
      </c>
      <c r="F66" s="12">
        <f t="shared" si="0"/>
        <v>0.94443333333333346</v>
      </c>
      <c r="G66" s="14">
        <f>INDEX(Curve!$C$2:$C$10, MATCH(D66, Curve!$B$2:$B$10, 0))</f>
        <v>3.4799999999999998E-2</v>
      </c>
      <c r="H66" s="14">
        <f>INDEX(Curve!$C$2:$C$10, MATCH(E66, Curve!$B$2:$B$10, 0))</f>
        <v>3.6499999999999998E-2</v>
      </c>
      <c r="I66" s="13">
        <f t="shared" si="1"/>
        <v>3.6405536666666662E-2</v>
      </c>
      <c r="J66" s="9">
        <f t="shared" si="2"/>
        <v>0.83865246770640889</v>
      </c>
      <c r="K66" s="15">
        <f t="shared" si="3"/>
        <v>4193.2623385320449</v>
      </c>
      <c r="L66" s="15">
        <f t="shared" si="4"/>
        <v>-20267.294860826933</v>
      </c>
      <c r="M66" t="str">
        <f>INDEX(Curve!$A$2:$A$10, MATCH(D66, Curve!$B$2:$B$10, 0))</f>
        <v>2Y</v>
      </c>
      <c r="N66" t="str">
        <f>INDEX(Curve!$A$2:$A$10, MATCH(E66, Curve!$B$2:$B$10, 0))</f>
        <v>5Y</v>
      </c>
      <c r="O66" s="15">
        <f t="shared" si="5"/>
        <v>-1126.186017766614</v>
      </c>
      <c r="P66" s="15">
        <f t="shared" si="6"/>
        <v>-19141.108843060319</v>
      </c>
    </row>
    <row r="67" spans="1:16" x14ac:dyDescent="0.3">
      <c r="A67" s="4" t="str">
        <f>Cashflows!A67</f>
        <v>B6</v>
      </c>
      <c r="B67" s="4">
        <f>Cashflows!B67</f>
        <v>5</v>
      </c>
      <c r="C67" s="8">
        <f>Cashflows!C67</f>
        <v>1005000</v>
      </c>
      <c r="D67" s="10">
        <f>LOOKUP(B67,Curve!$B$2:$B$10)</f>
        <v>5</v>
      </c>
      <c r="E67" s="10" cm="1">
        <f t="array" ref="E67">INDEX(Curve!$B$2:$B$10, MATCH(B67,Curve!$B$2:$B$10, 1)+1)</f>
        <v>7</v>
      </c>
      <c r="F67" s="12">
        <f t="shared" ref="F67:F89" si="7">IF(E67=D67,0,(B67-D67)/(E67-D67))</f>
        <v>0</v>
      </c>
      <c r="G67" s="14">
        <f>INDEX(Curve!$C$2:$C$10, MATCH(D67, Curve!$B$2:$B$10, 0))</f>
        <v>3.6499999999999998E-2</v>
      </c>
      <c r="H67" s="14">
        <f>INDEX(Curve!$C$2:$C$10, MATCH(E67, Curve!$B$2:$B$10, 0))</f>
        <v>3.85E-2</v>
      </c>
      <c r="I67" s="13">
        <f t="shared" ref="I67:I89" si="8">G67 + F67*(H67-G67)</f>
        <v>3.6499999999999998E-2</v>
      </c>
      <c r="J67" s="9">
        <f t="shared" ref="J67:J89" si="9">EXP(-I67*B67)</f>
        <v>0.83318464392833047</v>
      </c>
      <c r="K67" s="15">
        <f t="shared" ref="K67:K89" si="10">C67*J67</f>
        <v>837350.56714797218</v>
      </c>
      <c r="L67" s="15">
        <f t="shared" ref="L67:L89" si="11">-B67*K67</f>
        <v>-4186752.8357398608</v>
      </c>
      <c r="M67" t="str">
        <f>INDEX(Curve!$A$2:$A$10, MATCH(D67, Curve!$B$2:$B$10, 0))</f>
        <v>5Y</v>
      </c>
      <c r="N67" t="str">
        <f>INDEX(Curve!$A$2:$A$10, MATCH(E67, Curve!$B$2:$B$10, 0))</f>
        <v>7Y</v>
      </c>
      <c r="O67" s="15">
        <f t="shared" ref="O67:O89" si="12">L67*(1-F67)</f>
        <v>-4186752.8357398608</v>
      </c>
      <c r="P67" s="15">
        <f t="shared" ref="P67:P89" si="13">L67*F67</f>
        <v>0</v>
      </c>
    </row>
    <row r="68" spans="1:16" x14ac:dyDescent="0.3">
      <c r="A68" s="4" t="str">
        <f>Cashflows!A68</f>
        <v>B7</v>
      </c>
      <c r="B68" s="4">
        <f>Cashflows!B68</f>
        <v>0.5</v>
      </c>
      <c r="C68" s="8">
        <f>Cashflows!C68</f>
        <v>15000</v>
      </c>
      <c r="D68" s="10">
        <f>LOOKUP(B68,Curve!$B$2:$B$10)</f>
        <v>0.5</v>
      </c>
      <c r="E68" s="10" cm="1">
        <f t="array" ref="E68">INDEX(Curve!$B$2:$B$10, MATCH(B68,Curve!$B$2:$B$10, 1)+1)</f>
        <v>1</v>
      </c>
      <c r="F68" s="12">
        <f t="shared" si="7"/>
        <v>0</v>
      </c>
      <c r="G68" s="14">
        <f>INDEX(Curve!$C$2:$C$10, MATCH(D68, Curve!$B$2:$B$10, 0))</f>
        <v>3.61E-2</v>
      </c>
      <c r="H68" s="14">
        <f>INDEX(Curve!$C$2:$C$10, MATCH(E68, Curve!$B$2:$B$10, 0))</f>
        <v>3.5099999999999999E-2</v>
      </c>
      <c r="I68" s="13">
        <f t="shared" si="8"/>
        <v>3.61E-2</v>
      </c>
      <c r="J68" s="9">
        <f t="shared" si="9"/>
        <v>0.98211192553436366</v>
      </c>
      <c r="K68" s="15">
        <f t="shared" si="10"/>
        <v>14731.678883015455</v>
      </c>
      <c r="L68" s="15">
        <f t="shared" si="11"/>
        <v>-7365.8394415077273</v>
      </c>
      <c r="M68" t="str">
        <f>INDEX(Curve!$A$2:$A$10, MATCH(D68, Curve!$B$2:$B$10, 0))</f>
        <v>6M</v>
      </c>
      <c r="N68" t="str">
        <f>INDEX(Curve!$A$2:$A$10, MATCH(E68, Curve!$B$2:$B$10, 0))</f>
        <v>1Y</v>
      </c>
      <c r="O68" s="15">
        <f t="shared" si="12"/>
        <v>-7365.8394415077273</v>
      </c>
      <c r="P68" s="15">
        <f t="shared" si="13"/>
        <v>0</v>
      </c>
    </row>
    <row r="69" spans="1:16" x14ac:dyDescent="0.3">
      <c r="A69" s="4" t="str">
        <f>Cashflows!A69</f>
        <v>B7</v>
      </c>
      <c r="B69" s="4">
        <f>Cashflows!B69</f>
        <v>1</v>
      </c>
      <c r="C69" s="8">
        <f>Cashflows!C69</f>
        <v>1015000</v>
      </c>
      <c r="D69" s="10">
        <f>LOOKUP(B69,Curve!$B$2:$B$10)</f>
        <v>1</v>
      </c>
      <c r="E69" s="10" cm="1">
        <f t="array" ref="E69">INDEX(Curve!$B$2:$B$10, MATCH(B69,Curve!$B$2:$B$10, 1)+1)</f>
        <v>2</v>
      </c>
      <c r="F69" s="12">
        <f t="shared" si="7"/>
        <v>0</v>
      </c>
      <c r="G69" s="14">
        <f>INDEX(Curve!$C$2:$C$10, MATCH(D69, Curve!$B$2:$B$10, 0))</f>
        <v>3.5099999999999999E-2</v>
      </c>
      <c r="H69" s="14">
        <f>INDEX(Curve!$C$2:$C$10, MATCH(E69, Curve!$B$2:$B$10, 0))</f>
        <v>3.4799999999999998E-2</v>
      </c>
      <c r="I69" s="13">
        <f t="shared" si="8"/>
        <v>3.5099999999999999E-2</v>
      </c>
      <c r="J69" s="9">
        <f t="shared" si="9"/>
        <v>0.96550886054380691</v>
      </c>
      <c r="K69" s="15">
        <f t="shared" si="10"/>
        <v>979991.49345196399</v>
      </c>
      <c r="L69" s="15">
        <f t="shared" si="11"/>
        <v>-979991.49345196399</v>
      </c>
      <c r="M69" t="str">
        <f>INDEX(Curve!$A$2:$A$10, MATCH(D69, Curve!$B$2:$B$10, 0))</f>
        <v>1Y</v>
      </c>
      <c r="N69" t="str">
        <f>INDEX(Curve!$A$2:$A$10, MATCH(E69, Curve!$B$2:$B$10, 0))</f>
        <v>2Y</v>
      </c>
      <c r="O69" s="15">
        <f t="shared" si="12"/>
        <v>-979991.49345196399</v>
      </c>
      <c r="P69" s="15">
        <f t="shared" si="13"/>
        <v>0</v>
      </c>
    </row>
    <row r="70" spans="1:16" x14ac:dyDescent="0.3">
      <c r="A70" s="4" t="str">
        <f>Cashflows!A70</f>
        <v>B8</v>
      </c>
      <c r="B70" s="4">
        <f>Cashflows!B70</f>
        <v>0.5</v>
      </c>
      <c r="C70" s="8">
        <f>Cashflows!C70</f>
        <v>20000</v>
      </c>
      <c r="D70" s="10">
        <f>LOOKUP(B70,Curve!$B$2:$B$10)</f>
        <v>0.5</v>
      </c>
      <c r="E70" s="10" cm="1">
        <f t="array" ref="E70">INDEX(Curve!$B$2:$B$10, MATCH(B70,Curve!$B$2:$B$10, 1)+1)</f>
        <v>1</v>
      </c>
      <c r="F70" s="12">
        <f t="shared" si="7"/>
        <v>0</v>
      </c>
      <c r="G70" s="14">
        <f>INDEX(Curve!$C$2:$C$10, MATCH(D70, Curve!$B$2:$B$10, 0))</f>
        <v>3.61E-2</v>
      </c>
      <c r="H70" s="14">
        <f>INDEX(Curve!$C$2:$C$10, MATCH(E70, Curve!$B$2:$B$10, 0))</f>
        <v>3.5099999999999999E-2</v>
      </c>
      <c r="I70" s="13">
        <f t="shared" si="8"/>
        <v>3.61E-2</v>
      </c>
      <c r="J70" s="9">
        <f t="shared" si="9"/>
        <v>0.98211192553436366</v>
      </c>
      <c r="K70" s="15">
        <f t="shared" si="10"/>
        <v>19642.238510687272</v>
      </c>
      <c r="L70" s="15">
        <f t="shared" si="11"/>
        <v>-9821.1192553436358</v>
      </c>
      <c r="M70" t="str">
        <f>INDEX(Curve!$A$2:$A$10, MATCH(D70, Curve!$B$2:$B$10, 0))</f>
        <v>6M</v>
      </c>
      <c r="N70" t="str">
        <f>INDEX(Curve!$A$2:$A$10, MATCH(E70, Curve!$B$2:$B$10, 0))</f>
        <v>1Y</v>
      </c>
      <c r="O70" s="15">
        <f t="shared" si="12"/>
        <v>-9821.1192553436358</v>
      </c>
      <c r="P70" s="15">
        <f t="shared" si="13"/>
        <v>0</v>
      </c>
    </row>
    <row r="71" spans="1:16" x14ac:dyDescent="0.3">
      <c r="A71" s="4" t="str">
        <f>Cashflows!A71</f>
        <v>B8</v>
      </c>
      <c r="B71" s="4">
        <f>Cashflows!B71</f>
        <v>0.83330000000000004</v>
      </c>
      <c r="C71" s="8">
        <f>Cashflows!C71</f>
        <v>20000</v>
      </c>
      <c r="D71" s="10">
        <f>LOOKUP(B71,Curve!$B$2:$B$10)</f>
        <v>0.5</v>
      </c>
      <c r="E71" s="10" cm="1">
        <f t="array" ref="E71">INDEX(Curve!$B$2:$B$10, MATCH(B71,Curve!$B$2:$B$10, 1)+1)</f>
        <v>1</v>
      </c>
      <c r="F71" s="12">
        <f t="shared" si="7"/>
        <v>0.66660000000000008</v>
      </c>
      <c r="G71" s="14">
        <f>INDEX(Curve!$C$2:$C$10, MATCH(D71, Curve!$B$2:$B$10, 0))</f>
        <v>3.61E-2</v>
      </c>
      <c r="H71" s="14">
        <f>INDEX(Curve!$C$2:$C$10, MATCH(E71, Curve!$B$2:$B$10, 0))</f>
        <v>3.5099999999999999E-2</v>
      </c>
      <c r="I71" s="13">
        <f t="shared" si="8"/>
        <v>3.5433399999999997E-2</v>
      </c>
      <c r="J71" s="9">
        <f t="shared" si="9"/>
        <v>0.97090500052268147</v>
      </c>
      <c r="K71" s="15">
        <f t="shared" si="10"/>
        <v>19418.100010453629</v>
      </c>
      <c r="L71" s="15">
        <f t="shared" si="11"/>
        <v>-16181.10273871101</v>
      </c>
      <c r="M71" t="str">
        <f>INDEX(Curve!$A$2:$A$10, MATCH(D71, Curve!$B$2:$B$10, 0))</f>
        <v>6M</v>
      </c>
      <c r="N71" t="str">
        <f>INDEX(Curve!$A$2:$A$10, MATCH(E71, Curve!$B$2:$B$10, 0))</f>
        <v>1Y</v>
      </c>
      <c r="O71" s="15">
        <f t="shared" si="12"/>
        <v>-5394.7796530862497</v>
      </c>
      <c r="P71" s="15">
        <f t="shared" si="13"/>
        <v>-10786.323085624761</v>
      </c>
    </row>
    <row r="72" spans="1:16" x14ac:dyDescent="0.3">
      <c r="A72" s="4" t="str">
        <f>Cashflows!A72</f>
        <v>B8</v>
      </c>
      <c r="B72" s="4">
        <f>Cashflows!B72</f>
        <v>1.1667000000000001</v>
      </c>
      <c r="C72" s="8">
        <f>Cashflows!C72</f>
        <v>20000</v>
      </c>
      <c r="D72" s="10">
        <f>LOOKUP(B72,Curve!$B$2:$B$10)</f>
        <v>1</v>
      </c>
      <c r="E72" s="10" cm="1">
        <f t="array" ref="E72">INDEX(Curve!$B$2:$B$10, MATCH(B72,Curve!$B$2:$B$10, 1)+1)</f>
        <v>2</v>
      </c>
      <c r="F72" s="12">
        <f t="shared" si="7"/>
        <v>0.16670000000000007</v>
      </c>
      <c r="G72" s="14">
        <f>INDEX(Curve!$C$2:$C$10, MATCH(D72, Curve!$B$2:$B$10, 0))</f>
        <v>3.5099999999999999E-2</v>
      </c>
      <c r="H72" s="14">
        <f>INDEX(Curve!$C$2:$C$10, MATCH(E72, Curve!$B$2:$B$10, 0))</f>
        <v>3.4799999999999998E-2</v>
      </c>
      <c r="I72" s="13">
        <f t="shared" si="8"/>
        <v>3.5049989999999996E-2</v>
      </c>
      <c r="J72" s="9">
        <f t="shared" si="9"/>
        <v>0.95993200674773405</v>
      </c>
      <c r="K72" s="15">
        <f t="shared" si="10"/>
        <v>19198.64013495468</v>
      </c>
      <c r="L72" s="15">
        <f t="shared" si="11"/>
        <v>-22399.053445451627</v>
      </c>
      <c r="M72" t="str">
        <f>INDEX(Curve!$A$2:$A$10, MATCH(D72, Curve!$B$2:$B$10, 0))</f>
        <v>1Y</v>
      </c>
      <c r="N72" t="str">
        <f>INDEX(Curve!$A$2:$A$10, MATCH(E72, Curve!$B$2:$B$10, 0))</f>
        <v>2Y</v>
      </c>
      <c r="O72" s="15">
        <f t="shared" si="12"/>
        <v>-18665.13123609484</v>
      </c>
      <c r="P72" s="15">
        <f t="shared" si="13"/>
        <v>-3733.9222093567878</v>
      </c>
    </row>
    <row r="73" spans="1:16" x14ac:dyDescent="0.3">
      <c r="A73" s="4" t="str">
        <f>Cashflows!A73</f>
        <v>B8</v>
      </c>
      <c r="B73" s="4">
        <f>Cashflows!B73</f>
        <v>1.5</v>
      </c>
      <c r="C73" s="8">
        <f>Cashflows!C73</f>
        <v>20000</v>
      </c>
      <c r="D73" s="10">
        <f>LOOKUP(B73,Curve!$B$2:$B$10)</f>
        <v>1</v>
      </c>
      <c r="E73" s="10" cm="1">
        <f t="array" ref="E73">INDEX(Curve!$B$2:$B$10, MATCH(B73,Curve!$B$2:$B$10, 1)+1)</f>
        <v>2</v>
      </c>
      <c r="F73" s="12">
        <f t="shared" si="7"/>
        <v>0.5</v>
      </c>
      <c r="G73" s="14">
        <f>INDEX(Curve!$C$2:$C$10, MATCH(D73, Curve!$B$2:$B$10, 0))</f>
        <v>3.5099999999999999E-2</v>
      </c>
      <c r="H73" s="14">
        <f>INDEX(Curve!$C$2:$C$10, MATCH(E73, Curve!$B$2:$B$10, 0))</f>
        <v>3.4799999999999998E-2</v>
      </c>
      <c r="I73" s="13">
        <f t="shared" si="8"/>
        <v>3.4949999999999995E-2</v>
      </c>
      <c r="J73" s="9">
        <f t="shared" si="9"/>
        <v>0.94892548779859998</v>
      </c>
      <c r="K73" s="15">
        <f t="shared" si="10"/>
        <v>18978.509755971998</v>
      </c>
      <c r="L73" s="15">
        <f t="shared" si="11"/>
        <v>-28467.764633957995</v>
      </c>
      <c r="M73" t="str">
        <f>INDEX(Curve!$A$2:$A$10, MATCH(D73, Curve!$B$2:$B$10, 0))</f>
        <v>1Y</v>
      </c>
      <c r="N73" t="str">
        <f>INDEX(Curve!$A$2:$A$10, MATCH(E73, Curve!$B$2:$B$10, 0))</f>
        <v>2Y</v>
      </c>
      <c r="O73" s="15">
        <f t="shared" si="12"/>
        <v>-14233.882316978998</v>
      </c>
      <c r="P73" s="15">
        <f t="shared" si="13"/>
        <v>-14233.882316978998</v>
      </c>
    </row>
    <row r="74" spans="1:16" x14ac:dyDescent="0.3">
      <c r="A74" s="4" t="str">
        <f>Cashflows!A74</f>
        <v>B8</v>
      </c>
      <c r="B74" s="4">
        <f>Cashflows!B74</f>
        <v>1.8332999999999999</v>
      </c>
      <c r="C74" s="8">
        <f>Cashflows!C74</f>
        <v>20000</v>
      </c>
      <c r="D74" s="10">
        <f>LOOKUP(B74,Curve!$B$2:$B$10)</f>
        <v>1</v>
      </c>
      <c r="E74" s="10" cm="1">
        <f t="array" ref="E74">INDEX(Curve!$B$2:$B$10, MATCH(B74,Curve!$B$2:$B$10, 1)+1)</f>
        <v>2</v>
      </c>
      <c r="F74" s="12">
        <f t="shared" si="7"/>
        <v>0.83329999999999993</v>
      </c>
      <c r="G74" s="14">
        <f>INDEX(Curve!$C$2:$C$10, MATCH(D74, Curve!$B$2:$B$10, 0))</f>
        <v>3.5099999999999999E-2</v>
      </c>
      <c r="H74" s="14">
        <f>INDEX(Curve!$C$2:$C$10, MATCH(E74, Curve!$B$2:$B$10, 0))</f>
        <v>3.4799999999999998E-2</v>
      </c>
      <c r="I74" s="13">
        <f t="shared" si="8"/>
        <v>3.4850010000000001E-2</v>
      </c>
      <c r="J74" s="9">
        <f t="shared" si="9"/>
        <v>0.93810769481297351</v>
      </c>
      <c r="K74" s="15">
        <f t="shared" si="10"/>
        <v>18762.153896259471</v>
      </c>
      <c r="L74" s="15">
        <f t="shared" si="11"/>
        <v>-34396.656738012491</v>
      </c>
      <c r="M74" t="str">
        <f>INDEX(Curve!$A$2:$A$10, MATCH(D74, Curve!$B$2:$B$10, 0))</f>
        <v>1Y</v>
      </c>
      <c r="N74" t="str">
        <f>INDEX(Curve!$A$2:$A$10, MATCH(E74, Curve!$B$2:$B$10, 0))</f>
        <v>2Y</v>
      </c>
      <c r="O74" s="15">
        <f t="shared" si="12"/>
        <v>-5733.9226782266842</v>
      </c>
      <c r="P74" s="15">
        <f t="shared" si="13"/>
        <v>-28662.734059785806</v>
      </c>
    </row>
    <row r="75" spans="1:16" x14ac:dyDescent="0.3">
      <c r="A75" s="4" t="str">
        <f>Cashflows!A75</f>
        <v>B8</v>
      </c>
      <c r="B75" s="4">
        <f>Cashflows!B75</f>
        <v>2</v>
      </c>
      <c r="C75" s="8">
        <f>Cashflows!C75</f>
        <v>1020000</v>
      </c>
      <c r="D75" s="10">
        <f>LOOKUP(B75,Curve!$B$2:$B$10)</f>
        <v>2</v>
      </c>
      <c r="E75" s="10" cm="1">
        <f t="array" ref="E75">INDEX(Curve!$B$2:$B$10, MATCH(B75,Curve!$B$2:$B$10, 1)+1)</f>
        <v>5</v>
      </c>
      <c r="F75" s="12">
        <f t="shared" si="7"/>
        <v>0</v>
      </c>
      <c r="G75" s="14">
        <f>INDEX(Curve!$C$2:$C$10, MATCH(D75, Curve!$B$2:$B$10, 0))</f>
        <v>3.4799999999999998E-2</v>
      </c>
      <c r="H75" s="14">
        <f>INDEX(Curve!$C$2:$C$10, MATCH(E75, Curve!$B$2:$B$10, 0))</f>
        <v>3.6499999999999998E-2</v>
      </c>
      <c r="I75" s="13">
        <f t="shared" si="8"/>
        <v>3.4799999999999998E-2</v>
      </c>
      <c r="J75" s="9">
        <f t="shared" si="9"/>
        <v>0.93276685203536269</v>
      </c>
      <c r="K75" s="15">
        <f t="shared" si="10"/>
        <v>951422.18907606998</v>
      </c>
      <c r="L75" s="15">
        <f t="shared" si="11"/>
        <v>-1902844.37815214</v>
      </c>
      <c r="M75" t="str">
        <f>INDEX(Curve!$A$2:$A$10, MATCH(D75, Curve!$B$2:$B$10, 0))</f>
        <v>2Y</v>
      </c>
      <c r="N75" t="str">
        <f>INDEX(Curve!$A$2:$A$10, MATCH(E75, Curve!$B$2:$B$10, 0))</f>
        <v>5Y</v>
      </c>
      <c r="O75" s="15">
        <f t="shared" si="12"/>
        <v>-1902844.37815214</v>
      </c>
      <c r="P75" s="15">
        <f t="shared" si="13"/>
        <v>0</v>
      </c>
    </row>
    <row r="76" spans="1:16" x14ac:dyDescent="0.3">
      <c r="A76" s="4" t="str">
        <f>Cashflows!A76</f>
        <v>B9</v>
      </c>
      <c r="B76" s="4">
        <f>Cashflows!B76</f>
        <v>0.5</v>
      </c>
      <c r="C76" s="8">
        <f>Cashflows!C76</f>
        <v>10000</v>
      </c>
      <c r="D76" s="10">
        <f>LOOKUP(B76,Curve!$B$2:$B$10)</f>
        <v>0.5</v>
      </c>
      <c r="E76" s="10" cm="1">
        <f t="array" ref="E76">INDEX(Curve!$B$2:$B$10, MATCH(B76,Curve!$B$2:$B$10, 1)+1)</f>
        <v>1</v>
      </c>
      <c r="F76" s="12">
        <f t="shared" si="7"/>
        <v>0</v>
      </c>
      <c r="G76" s="14">
        <f>INDEX(Curve!$C$2:$C$10, MATCH(D76, Curve!$B$2:$B$10, 0))</f>
        <v>3.61E-2</v>
      </c>
      <c r="H76" s="14">
        <f>INDEX(Curve!$C$2:$C$10, MATCH(E76, Curve!$B$2:$B$10, 0))</f>
        <v>3.5099999999999999E-2</v>
      </c>
      <c r="I76" s="13">
        <f t="shared" si="8"/>
        <v>3.61E-2</v>
      </c>
      <c r="J76" s="9">
        <f t="shared" si="9"/>
        <v>0.98211192553436366</v>
      </c>
      <c r="K76" s="15">
        <f t="shared" si="10"/>
        <v>9821.1192553436358</v>
      </c>
      <c r="L76" s="15">
        <f t="shared" si="11"/>
        <v>-4910.5596276718179</v>
      </c>
      <c r="M76" t="str">
        <f>INDEX(Curve!$A$2:$A$10, MATCH(D76, Curve!$B$2:$B$10, 0))</f>
        <v>6M</v>
      </c>
      <c r="N76" t="str">
        <f>INDEX(Curve!$A$2:$A$10, MATCH(E76, Curve!$B$2:$B$10, 0))</f>
        <v>1Y</v>
      </c>
      <c r="O76" s="15">
        <f t="shared" si="12"/>
        <v>-4910.5596276718179</v>
      </c>
      <c r="P76" s="15">
        <f t="shared" si="13"/>
        <v>0</v>
      </c>
    </row>
    <row r="77" spans="1:16" x14ac:dyDescent="0.3">
      <c r="A77" s="4" t="str">
        <f>Cashflows!A77</f>
        <v>B9</v>
      </c>
      <c r="B77" s="4">
        <f>Cashflows!B77</f>
        <v>0.75</v>
      </c>
      <c r="C77" s="8">
        <f>Cashflows!C77</f>
        <v>10000</v>
      </c>
      <c r="D77" s="10">
        <f>LOOKUP(B77,Curve!$B$2:$B$10)</f>
        <v>0.5</v>
      </c>
      <c r="E77" s="10" cm="1">
        <f t="array" ref="E77">INDEX(Curve!$B$2:$B$10, MATCH(B77,Curve!$B$2:$B$10, 1)+1)</f>
        <v>1</v>
      </c>
      <c r="F77" s="12">
        <f t="shared" si="7"/>
        <v>0.5</v>
      </c>
      <c r="G77" s="14">
        <f>INDEX(Curve!$C$2:$C$10, MATCH(D77, Curve!$B$2:$B$10, 0))</f>
        <v>3.61E-2</v>
      </c>
      <c r="H77" s="14">
        <f>INDEX(Curve!$C$2:$C$10, MATCH(E77, Curve!$B$2:$B$10, 0))</f>
        <v>3.5099999999999999E-2</v>
      </c>
      <c r="I77" s="13">
        <f t="shared" si="8"/>
        <v>3.56E-2</v>
      </c>
      <c r="J77" s="9">
        <f t="shared" si="9"/>
        <v>0.97365329370243037</v>
      </c>
      <c r="K77" s="15">
        <f t="shared" si="10"/>
        <v>9736.5329370243035</v>
      </c>
      <c r="L77" s="15">
        <f t="shared" si="11"/>
        <v>-7302.3997027682271</v>
      </c>
      <c r="M77" t="str">
        <f>INDEX(Curve!$A$2:$A$10, MATCH(D77, Curve!$B$2:$B$10, 0))</f>
        <v>6M</v>
      </c>
      <c r="N77" t="str">
        <f>INDEX(Curve!$A$2:$A$10, MATCH(E77, Curve!$B$2:$B$10, 0))</f>
        <v>1Y</v>
      </c>
      <c r="O77" s="15">
        <f t="shared" si="12"/>
        <v>-3651.1998513841136</v>
      </c>
      <c r="P77" s="15">
        <f t="shared" si="13"/>
        <v>-3651.1998513841136</v>
      </c>
    </row>
    <row r="78" spans="1:16" x14ac:dyDescent="0.3">
      <c r="A78" s="4" t="str">
        <f>Cashflows!A78</f>
        <v>B9</v>
      </c>
      <c r="B78" s="4">
        <f>Cashflows!B78</f>
        <v>1</v>
      </c>
      <c r="C78" s="8">
        <f>Cashflows!C78</f>
        <v>10000</v>
      </c>
      <c r="D78" s="10">
        <f>LOOKUP(B78,Curve!$B$2:$B$10)</f>
        <v>1</v>
      </c>
      <c r="E78" s="10" cm="1">
        <f t="array" ref="E78">INDEX(Curve!$B$2:$B$10, MATCH(B78,Curve!$B$2:$B$10, 1)+1)</f>
        <v>2</v>
      </c>
      <c r="F78" s="12">
        <f t="shared" si="7"/>
        <v>0</v>
      </c>
      <c r="G78" s="14">
        <f>INDEX(Curve!$C$2:$C$10, MATCH(D78, Curve!$B$2:$B$10, 0))</f>
        <v>3.5099999999999999E-2</v>
      </c>
      <c r="H78" s="14">
        <f>INDEX(Curve!$C$2:$C$10, MATCH(E78, Curve!$B$2:$B$10, 0))</f>
        <v>3.4799999999999998E-2</v>
      </c>
      <c r="I78" s="13">
        <f t="shared" si="8"/>
        <v>3.5099999999999999E-2</v>
      </c>
      <c r="J78" s="9">
        <f t="shared" si="9"/>
        <v>0.96550886054380691</v>
      </c>
      <c r="K78" s="15">
        <f t="shared" si="10"/>
        <v>9655.0886054380699</v>
      </c>
      <c r="L78" s="15">
        <f t="shared" si="11"/>
        <v>-9655.0886054380699</v>
      </c>
      <c r="M78" t="str">
        <f>INDEX(Curve!$A$2:$A$10, MATCH(D78, Curve!$B$2:$B$10, 0))</f>
        <v>1Y</v>
      </c>
      <c r="N78" t="str">
        <f>INDEX(Curve!$A$2:$A$10, MATCH(E78, Curve!$B$2:$B$10, 0))</f>
        <v>2Y</v>
      </c>
      <c r="O78" s="15">
        <f t="shared" si="12"/>
        <v>-9655.0886054380699</v>
      </c>
      <c r="P78" s="15">
        <f t="shared" si="13"/>
        <v>0</v>
      </c>
    </row>
    <row r="79" spans="1:16" x14ac:dyDescent="0.3">
      <c r="A79" s="4" t="str">
        <f>Cashflows!A79</f>
        <v>B9</v>
      </c>
      <c r="B79" s="4">
        <f>Cashflows!B79</f>
        <v>1.25</v>
      </c>
      <c r="C79" s="8">
        <f>Cashflows!C79</f>
        <v>10000</v>
      </c>
      <c r="D79" s="10">
        <f>LOOKUP(B79,Curve!$B$2:$B$10)</f>
        <v>1</v>
      </c>
      <c r="E79" s="10" cm="1">
        <f t="array" ref="E79">INDEX(Curve!$B$2:$B$10, MATCH(B79,Curve!$B$2:$B$10, 1)+1)</f>
        <v>2</v>
      </c>
      <c r="F79" s="12">
        <f t="shared" si="7"/>
        <v>0.25</v>
      </c>
      <c r="G79" s="14">
        <f>INDEX(Curve!$C$2:$C$10, MATCH(D79, Curve!$B$2:$B$10, 0))</f>
        <v>3.5099999999999999E-2</v>
      </c>
      <c r="H79" s="14">
        <f>INDEX(Curve!$C$2:$C$10, MATCH(E79, Curve!$B$2:$B$10, 0))</f>
        <v>3.4799999999999998E-2</v>
      </c>
      <c r="I79" s="13">
        <f t="shared" si="8"/>
        <v>3.5025000000000001E-2</v>
      </c>
      <c r="J79" s="9">
        <f t="shared" si="9"/>
        <v>0.95716331404878452</v>
      </c>
      <c r="K79" s="15">
        <f t="shared" si="10"/>
        <v>9571.6331404878456</v>
      </c>
      <c r="L79" s="15">
        <f t="shared" si="11"/>
        <v>-11964.541425609807</v>
      </c>
      <c r="M79" t="str">
        <f>INDEX(Curve!$A$2:$A$10, MATCH(D79, Curve!$B$2:$B$10, 0))</f>
        <v>1Y</v>
      </c>
      <c r="N79" t="str">
        <f>INDEX(Curve!$A$2:$A$10, MATCH(E79, Curve!$B$2:$B$10, 0))</f>
        <v>2Y</v>
      </c>
      <c r="O79" s="15">
        <f t="shared" si="12"/>
        <v>-8973.4060692073544</v>
      </c>
      <c r="P79" s="15">
        <f t="shared" si="13"/>
        <v>-2991.1353564024516</v>
      </c>
    </row>
    <row r="80" spans="1:16" x14ac:dyDescent="0.3">
      <c r="A80" s="4" t="str">
        <f>Cashflows!A80</f>
        <v>B9</v>
      </c>
      <c r="B80" s="4">
        <f>Cashflows!B80</f>
        <v>1.5</v>
      </c>
      <c r="C80" s="8">
        <f>Cashflows!C80</f>
        <v>10000</v>
      </c>
      <c r="D80" s="10">
        <f>LOOKUP(B80,Curve!$B$2:$B$10)</f>
        <v>1</v>
      </c>
      <c r="E80" s="10" cm="1">
        <f t="array" ref="E80">INDEX(Curve!$B$2:$B$10, MATCH(B80,Curve!$B$2:$B$10, 1)+1)</f>
        <v>2</v>
      </c>
      <c r="F80" s="12">
        <f t="shared" si="7"/>
        <v>0.5</v>
      </c>
      <c r="G80" s="14">
        <f>INDEX(Curve!$C$2:$C$10, MATCH(D80, Curve!$B$2:$B$10, 0))</f>
        <v>3.5099999999999999E-2</v>
      </c>
      <c r="H80" s="14">
        <f>INDEX(Curve!$C$2:$C$10, MATCH(E80, Curve!$B$2:$B$10, 0))</f>
        <v>3.4799999999999998E-2</v>
      </c>
      <c r="I80" s="13">
        <f t="shared" si="8"/>
        <v>3.4949999999999995E-2</v>
      </c>
      <c r="J80" s="9">
        <f t="shared" si="9"/>
        <v>0.94892548779859998</v>
      </c>
      <c r="K80" s="15">
        <f t="shared" si="10"/>
        <v>9489.254877985999</v>
      </c>
      <c r="L80" s="15">
        <f t="shared" si="11"/>
        <v>-14233.882316978998</v>
      </c>
      <c r="M80" t="str">
        <f>INDEX(Curve!$A$2:$A$10, MATCH(D80, Curve!$B$2:$B$10, 0))</f>
        <v>1Y</v>
      </c>
      <c r="N80" t="str">
        <f>INDEX(Curve!$A$2:$A$10, MATCH(E80, Curve!$B$2:$B$10, 0))</f>
        <v>2Y</v>
      </c>
      <c r="O80" s="15">
        <f t="shared" si="12"/>
        <v>-7116.9411584894988</v>
      </c>
      <c r="P80" s="15">
        <f t="shared" si="13"/>
        <v>-7116.9411584894988</v>
      </c>
    </row>
    <row r="81" spans="1:16" x14ac:dyDescent="0.3">
      <c r="A81" s="4" t="str">
        <f>Cashflows!A81</f>
        <v>B9</v>
      </c>
      <c r="B81" s="4">
        <f>Cashflows!B81</f>
        <v>1.75</v>
      </c>
      <c r="C81" s="8">
        <f>Cashflows!C81</f>
        <v>10000</v>
      </c>
      <c r="D81" s="10">
        <f>LOOKUP(B81,Curve!$B$2:$B$10)</f>
        <v>1</v>
      </c>
      <c r="E81" s="10" cm="1">
        <f t="array" ref="E81">INDEX(Curve!$B$2:$B$10, MATCH(B81,Curve!$B$2:$B$10, 1)+1)</f>
        <v>2</v>
      </c>
      <c r="F81" s="12">
        <f t="shared" si="7"/>
        <v>0.75</v>
      </c>
      <c r="G81" s="14">
        <f>INDEX(Curve!$C$2:$C$10, MATCH(D81, Curve!$B$2:$B$10, 0))</f>
        <v>3.5099999999999999E-2</v>
      </c>
      <c r="H81" s="14">
        <f>INDEX(Curve!$C$2:$C$10, MATCH(E81, Curve!$B$2:$B$10, 0))</f>
        <v>3.4799999999999998E-2</v>
      </c>
      <c r="I81" s="13">
        <f t="shared" si="8"/>
        <v>3.4874999999999996E-2</v>
      </c>
      <c r="J81" s="9">
        <f t="shared" si="9"/>
        <v>0.9407938395091483</v>
      </c>
      <c r="K81" s="15">
        <f t="shared" si="10"/>
        <v>9407.9383950914835</v>
      </c>
      <c r="L81" s="15">
        <f t="shared" si="11"/>
        <v>-16463.892191410097</v>
      </c>
      <c r="M81" t="str">
        <f>INDEX(Curve!$A$2:$A$10, MATCH(D81, Curve!$B$2:$B$10, 0))</f>
        <v>1Y</v>
      </c>
      <c r="N81" t="str">
        <f>INDEX(Curve!$A$2:$A$10, MATCH(E81, Curve!$B$2:$B$10, 0))</f>
        <v>2Y</v>
      </c>
      <c r="O81" s="15">
        <f t="shared" si="12"/>
        <v>-4115.9730478525244</v>
      </c>
      <c r="P81" s="15">
        <f t="shared" si="13"/>
        <v>-12347.919143557574</v>
      </c>
    </row>
    <row r="82" spans="1:16" x14ac:dyDescent="0.3">
      <c r="A82" s="4" t="str">
        <f>Cashflows!A82</f>
        <v>B9</v>
      </c>
      <c r="B82" s="4">
        <f>Cashflows!B82</f>
        <v>2</v>
      </c>
      <c r="C82" s="8">
        <f>Cashflows!C82</f>
        <v>1010000</v>
      </c>
      <c r="D82" s="10">
        <f>LOOKUP(B82,Curve!$B$2:$B$10)</f>
        <v>2</v>
      </c>
      <c r="E82" s="10" cm="1">
        <f t="array" ref="E82">INDEX(Curve!$B$2:$B$10, MATCH(B82,Curve!$B$2:$B$10, 1)+1)</f>
        <v>5</v>
      </c>
      <c r="F82" s="12">
        <f t="shared" si="7"/>
        <v>0</v>
      </c>
      <c r="G82" s="14">
        <f>INDEX(Curve!$C$2:$C$10, MATCH(D82, Curve!$B$2:$B$10, 0))</f>
        <v>3.4799999999999998E-2</v>
      </c>
      <c r="H82" s="14">
        <f>INDEX(Curve!$C$2:$C$10, MATCH(E82, Curve!$B$2:$B$10, 0))</f>
        <v>3.6499999999999998E-2</v>
      </c>
      <c r="I82" s="13">
        <f t="shared" si="8"/>
        <v>3.4799999999999998E-2</v>
      </c>
      <c r="J82" s="9">
        <f t="shared" si="9"/>
        <v>0.93276685203536269</v>
      </c>
      <c r="K82" s="15">
        <f t="shared" si="10"/>
        <v>942094.52055571636</v>
      </c>
      <c r="L82" s="15">
        <f t="shared" si="11"/>
        <v>-1884189.0411114327</v>
      </c>
      <c r="M82" t="str">
        <f>INDEX(Curve!$A$2:$A$10, MATCH(D82, Curve!$B$2:$B$10, 0))</f>
        <v>2Y</v>
      </c>
      <c r="N82" t="str">
        <f>INDEX(Curve!$A$2:$A$10, MATCH(E82, Curve!$B$2:$B$10, 0))</f>
        <v>5Y</v>
      </c>
      <c r="O82" s="15">
        <f t="shared" si="12"/>
        <v>-1884189.0411114327</v>
      </c>
      <c r="P82" s="15">
        <f t="shared" si="13"/>
        <v>0</v>
      </c>
    </row>
    <row r="83" spans="1:16" x14ac:dyDescent="0.3">
      <c r="A83" s="4" t="str">
        <f>Cashflows!A83</f>
        <v>B10</v>
      </c>
      <c r="B83" s="4">
        <f>Cashflows!B83</f>
        <v>0.5</v>
      </c>
      <c r="C83" s="8">
        <f>Cashflows!C83</f>
        <v>7500</v>
      </c>
      <c r="D83" s="10">
        <f>LOOKUP(B83,Curve!$B$2:$B$10)</f>
        <v>0.5</v>
      </c>
      <c r="E83" s="10" cm="1">
        <f t="array" ref="E83">INDEX(Curve!$B$2:$B$10, MATCH(B83,Curve!$B$2:$B$10, 1)+1)</f>
        <v>1</v>
      </c>
      <c r="F83" s="12">
        <f t="shared" si="7"/>
        <v>0</v>
      </c>
      <c r="G83" s="14">
        <f>INDEX(Curve!$C$2:$C$10, MATCH(D83, Curve!$B$2:$B$10, 0))</f>
        <v>3.61E-2</v>
      </c>
      <c r="H83" s="14">
        <f>INDEX(Curve!$C$2:$C$10, MATCH(E83, Curve!$B$2:$B$10, 0))</f>
        <v>3.5099999999999999E-2</v>
      </c>
      <c r="I83" s="13">
        <f t="shared" si="8"/>
        <v>3.61E-2</v>
      </c>
      <c r="J83" s="9">
        <f t="shared" si="9"/>
        <v>0.98211192553436366</v>
      </c>
      <c r="K83" s="15">
        <f t="shared" si="10"/>
        <v>7365.8394415077273</v>
      </c>
      <c r="L83" s="15">
        <f t="shared" si="11"/>
        <v>-3682.9197207538637</v>
      </c>
      <c r="M83" t="str">
        <f>INDEX(Curve!$A$2:$A$10, MATCH(D83, Curve!$B$2:$B$10, 0))</f>
        <v>6M</v>
      </c>
      <c r="N83" t="str">
        <f>INDEX(Curve!$A$2:$A$10, MATCH(E83, Curve!$B$2:$B$10, 0))</f>
        <v>1Y</v>
      </c>
      <c r="O83" s="15">
        <f t="shared" si="12"/>
        <v>-3682.9197207538637</v>
      </c>
      <c r="P83" s="15">
        <f t="shared" si="13"/>
        <v>0</v>
      </c>
    </row>
    <row r="84" spans="1:16" x14ac:dyDescent="0.3">
      <c r="A84" s="4" t="str">
        <f>Cashflows!A84</f>
        <v>B10</v>
      </c>
      <c r="B84" s="4">
        <f>Cashflows!B84</f>
        <v>0.75</v>
      </c>
      <c r="C84" s="8">
        <f>Cashflows!C84</f>
        <v>7500</v>
      </c>
      <c r="D84" s="10">
        <f>LOOKUP(B84,Curve!$B$2:$B$10)</f>
        <v>0.5</v>
      </c>
      <c r="E84" s="10" cm="1">
        <f t="array" ref="E84">INDEX(Curve!$B$2:$B$10, MATCH(B84,Curve!$B$2:$B$10, 1)+1)</f>
        <v>1</v>
      </c>
      <c r="F84" s="12">
        <f t="shared" si="7"/>
        <v>0.5</v>
      </c>
      <c r="G84" s="14">
        <f>INDEX(Curve!$C$2:$C$10, MATCH(D84, Curve!$B$2:$B$10, 0))</f>
        <v>3.61E-2</v>
      </c>
      <c r="H84" s="14">
        <f>INDEX(Curve!$C$2:$C$10, MATCH(E84, Curve!$B$2:$B$10, 0))</f>
        <v>3.5099999999999999E-2</v>
      </c>
      <c r="I84" s="13">
        <f t="shared" si="8"/>
        <v>3.56E-2</v>
      </c>
      <c r="J84" s="9">
        <f t="shared" si="9"/>
        <v>0.97365329370243037</v>
      </c>
      <c r="K84" s="15">
        <f t="shared" si="10"/>
        <v>7302.3997027682281</v>
      </c>
      <c r="L84" s="15">
        <f t="shared" si="11"/>
        <v>-5476.7997770761713</v>
      </c>
      <c r="M84" t="str">
        <f>INDEX(Curve!$A$2:$A$10, MATCH(D84, Curve!$B$2:$B$10, 0))</f>
        <v>6M</v>
      </c>
      <c r="N84" t="str">
        <f>INDEX(Curve!$A$2:$A$10, MATCH(E84, Curve!$B$2:$B$10, 0))</f>
        <v>1Y</v>
      </c>
      <c r="O84" s="15">
        <f t="shared" si="12"/>
        <v>-2738.3998885380856</v>
      </c>
      <c r="P84" s="15">
        <f t="shared" si="13"/>
        <v>-2738.3998885380856</v>
      </c>
    </row>
    <row r="85" spans="1:16" x14ac:dyDescent="0.3">
      <c r="A85" s="4" t="str">
        <f>Cashflows!A85</f>
        <v>B10</v>
      </c>
      <c r="B85" s="4">
        <f>Cashflows!B85</f>
        <v>1</v>
      </c>
      <c r="C85" s="8">
        <f>Cashflows!C85</f>
        <v>7500</v>
      </c>
      <c r="D85" s="10">
        <f>LOOKUP(B85,Curve!$B$2:$B$10)</f>
        <v>1</v>
      </c>
      <c r="E85" s="10" cm="1">
        <f t="array" ref="E85">INDEX(Curve!$B$2:$B$10, MATCH(B85,Curve!$B$2:$B$10, 1)+1)</f>
        <v>2</v>
      </c>
      <c r="F85" s="12">
        <f t="shared" si="7"/>
        <v>0</v>
      </c>
      <c r="G85" s="14">
        <f>INDEX(Curve!$C$2:$C$10, MATCH(D85, Curve!$B$2:$B$10, 0))</f>
        <v>3.5099999999999999E-2</v>
      </c>
      <c r="H85" s="14">
        <f>INDEX(Curve!$C$2:$C$10, MATCH(E85, Curve!$B$2:$B$10, 0))</f>
        <v>3.4799999999999998E-2</v>
      </c>
      <c r="I85" s="13">
        <f t="shared" si="8"/>
        <v>3.5099999999999999E-2</v>
      </c>
      <c r="J85" s="9">
        <f t="shared" si="9"/>
        <v>0.96550886054380691</v>
      </c>
      <c r="K85" s="15">
        <f t="shared" si="10"/>
        <v>7241.3164540785519</v>
      </c>
      <c r="L85" s="15">
        <f t="shared" si="11"/>
        <v>-7241.3164540785519</v>
      </c>
      <c r="M85" t="str">
        <f>INDEX(Curve!$A$2:$A$10, MATCH(D85, Curve!$B$2:$B$10, 0))</f>
        <v>1Y</v>
      </c>
      <c r="N85" t="str">
        <f>INDEX(Curve!$A$2:$A$10, MATCH(E85, Curve!$B$2:$B$10, 0))</f>
        <v>2Y</v>
      </c>
      <c r="O85" s="15">
        <f t="shared" si="12"/>
        <v>-7241.3164540785519</v>
      </c>
      <c r="P85" s="15">
        <f t="shared" si="13"/>
        <v>0</v>
      </c>
    </row>
    <row r="86" spans="1:16" x14ac:dyDescent="0.3">
      <c r="A86" s="4" t="str">
        <f>Cashflows!A86</f>
        <v>B10</v>
      </c>
      <c r="B86" s="4">
        <f>Cashflows!B86</f>
        <v>1.25</v>
      </c>
      <c r="C86" s="8">
        <f>Cashflows!C86</f>
        <v>7500</v>
      </c>
      <c r="D86" s="10">
        <f>LOOKUP(B86,Curve!$B$2:$B$10)</f>
        <v>1</v>
      </c>
      <c r="E86" s="10" cm="1">
        <f t="array" ref="E86">INDEX(Curve!$B$2:$B$10, MATCH(B86,Curve!$B$2:$B$10, 1)+1)</f>
        <v>2</v>
      </c>
      <c r="F86" s="12">
        <f t="shared" si="7"/>
        <v>0.25</v>
      </c>
      <c r="G86" s="14">
        <f>INDEX(Curve!$C$2:$C$10, MATCH(D86, Curve!$B$2:$B$10, 0))</f>
        <v>3.5099999999999999E-2</v>
      </c>
      <c r="H86" s="14">
        <f>INDEX(Curve!$C$2:$C$10, MATCH(E86, Curve!$B$2:$B$10, 0))</f>
        <v>3.4799999999999998E-2</v>
      </c>
      <c r="I86" s="13">
        <f t="shared" si="8"/>
        <v>3.5025000000000001E-2</v>
      </c>
      <c r="J86" s="9">
        <f t="shared" si="9"/>
        <v>0.95716331404878452</v>
      </c>
      <c r="K86" s="15">
        <f t="shared" si="10"/>
        <v>7178.7248553658837</v>
      </c>
      <c r="L86" s="15">
        <f t="shared" si="11"/>
        <v>-8973.4060692073544</v>
      </c>
      <c r="M86" t="str">
        <f>INDEX(Curve!$A$2:$A$10, MATCH(D86, Curve!$B$2:$B$10, 0))</f>
        <v>1Y</v>
      </c>
      <c r="N86" t="str">
        <f>INDEX(Curve!$A$2:$A$10, MATCH(E86, Curve!$B$2:$B$10, 0))</f>
        <v>2Y</v>
      </c>
      <c r="O86" s="15">
        <f t="shared" si="12"/>
        <v>-6730.0545519055158</v>
      </c>
      <c r="P86" s="15">
        <f t="shared" si="13"/>
        <v>-2243.3515173018386</v>
      </c>
    </row>
    <row r="87" spans="1:16" x14ac:dyDescent="0.3">
      <c r="A87" s="4" t="str">
        <f>Cashflows!A87</f>
        <v>B10</v>
      </c>
      <c r="B87" s="4">
        <f>Cashflows!B87</f>
        <v>1.5</v>
      </c>
      <c r="C87" s="8">
        <f>Cashflows!C87</f>
        <v>7500</v>
      </c>
      <c r="D87" s="10">
        <f>LOOKUP(B87,Curve!$B$2:$B$10)</f>
        <v>1</v>
      </c>
      <c r="E87" s="10" cm="1">
        <f t="array" ref="E87">INDEX(Curve!$B$2:$B$10, MATCH(B87,Curve!$B$2:$B$10, 1)+1)</f>
        <v>2</v>
      </c>
      <c r="F87" s="12">
        <f t="shared" si="7"/>
        <v>0.5</v>
      </c>
      <c r="G87" s="14">
        <f>INDEX(Curve!$C$2:$C$10, MATCH(D87, Curve!$B$2:$B$10, 0))</f>
        <v>3.5099999999999999E-2</v>
      </c>
      <c r="H87" s="14">
        <f>INDEX(Curve!$C$2:$C$10, MATCH(E87, Curve!$B$2:$B$10, 0))</f>
        <v>3.4799999999999998E-2</v>
      </c>
      <c r="I87" s="13">
        <f t="shared" si="8"/>
        <v>3.4949999999999995E-2</v>
      </c>
      <c r="J87" s="9">
        <f t="shared" si="9"/>
        <v>0.94892548779859998</v>
      </c>
      <c r="K87" s="15">
        <f t="shared" si="10"/>
        <v>7116.9411584894997</v>
      </c>
      <c r="L87" s="15">
        <f t="shared" si="11"/>
        <v>-10675.41173773425</v>
      </c>
      <c r="M87" t="str">
        <f>INDEX(Curve!$A$2:$A$10, MATCH(D87, Curve!$B$2:$B$10, 0))</f>
        <v>1Y</v>
      </c>
      <c r="N87" t="str">
        <f>INDEX(Curve!$A$2:$A$10, MATCH(E87, Curve!$B$2:$B$10, 0))</f>
        <v>2Y</v>
      </c>
      <c r="O87" s="15">
        <f t="shared" si="12"/>
        <v>-5337.705868867125</v>
      </c>
      <c r="P87" s="15">
        <f t="shared" si="13"/>
        <v>-5337.705868867125</v>
      </c>
    </row>
    <row r="88" spans="1:16" x14ac:dyDescent="0.3">
      <c r="A88" s="4" t="str">
        <f>Cashflows!A88</f>
        <v>B10</v>
      </c>
      <c r="B88" s="4">
        <f>Cashflows!B88</f>
        <v>1.75</v>
      </c>
      <c r="C88" s="8">
        <f>Cashflows!C88</f>
        <v>7500</v>
      </c>
      <c r="D88" s="10">
        <f>LOOKUP(B88,Curve!$B$2:$B$10)</f>
        <v>1</v>
      </c>
      <c r="E88" s="10" cm="1">
        <f t="array" ref="E88">INDEX(Curve!$B$2:$B$10, MATCH(B88,Curve!$B$2:$B$10, 1)+1)</f>
        <v>2</v>
      </c>
      <c r="F88" s="12">
        <f t="shared" si="7"/>
        <v>0.75</v>
      </c>
      <c r="G88" s="14">
        <f>INDEX(Curve!$C$2:$C$10, MATCH(D88, Curve!$B$2:$B$10, 0))</f>
        <v>3.5099999999999999E-2</v>
      </c>
      <c r="H88" s="14">
        <f>INDEX(Curve!$C$2:$C$10, MATCH(E88, Curve!$B$2:$B$10, 0))</f>
        <v>3.4799999999999998E-2</v>
      </c>
      <c r="I88" s="13">
        <f t="shared" si="8"/>
        <v>3.4874999999999996E-2</v>
      </c>
      <c r="J88" s="9">
        <f t="shared" si="9"/>
        <v>0.9407938395091483</v>
      </c>
      <c r="K88" s="15">
        <f t="shared" si="10"/>
        <v>7055.9537963186121</v>
      </c>
      <c r="L88" s="15">
        <f t="shared" si="11"/>
        <v>-12347.91914355757</v>
      </c>
      <c r="M88" t="str">
        <f>INDEX(Curve!$A$2:$A$10, MATCH(D88, Curve!$B$2:$B$10, 0))</f>
        <v>1Y</v>
      </c>
      <c r="N88" t="str">
        <f>INDEX(Curve!$A$2:$A$10, MATCH(E88, Curve!$B$2:$B$10, 0))</f>
        <v>2Y</v>
      </c>
      <c r="O88" s="15">
        <f t="shared" si="12"/>
        <v>-3086.9797858893926</v>
      </c>
      <c r="P88" s="15">
        <f t="shared" si="13"/>
        <v>-9260.9393576681778</v>
      </c>
    </row>
    <row r="89" spans="1:16" x14ac:dyDescent="0.3">
      <c r="A89" s="4" t="str">
        <f>Cashflows!A89</f>
        <v>B10</v>
      </c>
      <c r="B89" s="4">
        <f>Cashflows!B89</f>
        <v>2</v>
      </c>
      <c r="C89" s="8">
        <f>Cashflows!C89</f>
        <v>1007500</v>
      </c>
      <c r="D89" s="10">
        <f>LOOKUP(B89,Curve!$B$2:$B$10)</f>
        <v>2</v>
      </c>
      <c r="E89" s="10" cm="1">
        <f t="array" ref="E89">INDEX(Curve!$B$2:$B$10, MATCH(B89,Curve!$B$2:$B$10, 1)+1)</f>
        <v>5</v>
      </c>
      <c r="F89" s="12">
        <f t="shared" si="7"/>
        <v>0</v>
      </c>
      <c r="G89" s="14">
        <f>INDEX(Curve!$C$2:$C$10, MATCH(D89, Curve!$B$2:$B$10, 0))</f>
        <v>3.4799999999999998E-2</v>
      </c>
      <c r="H89" s="14">
        <f>INDEX(Curve!$C$2:$C$10, MATCH(E89, Curve!$B$2:$B$10, 0))</f>
        <v>3.6499999999999998E-2</v>
      </c>
      <c r="I89" s="13">
        <f t="shared" si="8"/>
        <v>3.4799999999999998E-2</v>
      </c>
      <c r="J89" s="9">
        <f t="shared" si="9"/>
        <v>0.93276685203536269</v>
      </c>
      <c r="K89" s="15">
        <f t="shared" si="10"/>
        <v>939762.60342562792</v>
      </c>
      <c r="L89" s="15">
        <f t="shared" si="11"/>
        <v>-1879525.2068512558</v>
      </c>
      <c r="M89" t="str">
        <f>INDEX(Curve!$A$2:$A$10, MATCH(D89, Curve!$B$2:$B$10, 0))</f>
        <v>2Y</v>
      </c>
      <c r="N89" t="str">
        <f>INDEX(Curve!$A$2:$A$10, MATCH(E89, Curve!$B$2:$B$10, 0))</f>
        <v>5Y</v>
      </c>
      <c r="O89" s="15">
        <f t="shared" si="12"/>
        <v>-1879525.2068512558</v>
      </c>
      <c r="P89" s="15">
        <f t="shared" si="13"/>
        <v>0</v>
      </c>
    </row>
    <row r="90" spans="1:16" x14ac:dyDescent="0.3">
      <c r="A90" s="4"/>
      <c r="B90" s="4"/>
      <c r="C90" s="4"/>
    </row>
    <row r="91" spans="1:16" x14ac:dyDescent="0.3">
      <c r="A91" s="4"/>
      <c r="B91" s="4"/>
      <c r="C91" s="4"/>
    </row>
    <row r="92" spans="1:16" x14ac:dyDescent="0.3">
      <c r="A92" s="4"/>
      <c r="B92" s="4"/>
      <c r="C92" s="4"/>
    </row>
    <row r="93" spans="1:16" x14ac:dyDescent="0.3">
      <c r="A93" s="4"/>
      <c r="B93" s="4"/>
      <c r="C93" s="4"/>
    </row>
    <row r="94" spans="1:16" x14ac:dyDescent="0.3">
      <c r="A94" s="4"/>
      <c r="B94" s="4"/>
      <c r="C94" s="4"/>
    </row>
    <row r="95" spans="1:16" x14ac:dyDescent="0.3">
      <c r="A95" s="4"/>
      <c r="B95" s="4"/>
      <c r="C95" s="4"/>
    </row>
    <row r="96" spans="1:16" x14ac:dyDescent="0.3">
      <c r="A96" s="4"/>
      <c r="B96" s="4"/>
      <c r="C96" s="4"/>
    </row>
    <row r="97" spans="1:3" x14ac:dyDescent="0.3">
      <c r="A97" s="4"/>
      <c r="B97" s="4"/>
      <c r="C97" s="4"/>
    </row>
    <row r="98" spans="1:3" x14ac:dyDescent="0.3">
      <c r="A98" s="4"/>
      <c r="B98" s="4"/>
      <c r="C98" s="4"/>
    </row>
    <row r="99" spans="1:3" x14ac:dyDescent="0.3">
      <c r="A99" s="4"/>
      <c r="B99" s="4"/>
      <c r="C99" s="4"/>
    </row>
    <row r="100" spans="1:3" x14ac:dyDescent="0.3">
      <c r="A100" s="4"/>
      <c r="B100" s="4"/>
      <c r="C100" s="4"/>
    </row>
    <row r="101" spans="1:3" x14ac:dyDescent="0.3">
      <c r="A101" s="4"/>
      <c r="B101" s="4"/>
      <c r="C101" s="4"/>
    </row>
    <row r="102" spans="1:3" x14ac:dyDescent="0.3">
      <c r="A102" s="4"/>
      <c r="B102" s="4"/>
      <c r="C102" s="4"/>
    </row>
    <row r="103" spans="1:3" x14ac:dyDescent="0.3">
      <c r="A103" s="4"/>
      <c r="B103" s="4"/>
      <c r="C103" s="4"/>
    </row>
    <row r="104" spans="1:3" x14ac:dyDescent="0.3">
      <c r="A104" s="4"/>
      <c r="B104" s="4"/>
      <c r="C104" s="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818DA-0B6F-40CA-9185-E41BF0EED62A}">
  <dimension ref="A1:C10"/>
  <sheetViews>
    <sheetView showGridLines="0" workbookViewId="0">
      <selection activeCell="C2" sqref="C2:C10"/>
    </sheetView>
  </sheetViews>
  <sheetFormatPr defaultRowHeight="14.4" x14ac:dyDescent="0.3"/>
  <cols>
    <col min="3" max="3" width="20.5546875" bestFit="1" customWidth="1"/>
  </cols>
  <sheetData>
    <row r="1" spans="1:3" x14ac:dyDescent="0.3">
      <c r="A1" t="s">
        <v>0</v>
      </c>
      <c r="B1" t="s">
        <v>29</v>
      </c>
      <c r="C1" t="s">
        <v>45</v>
      </c>
    </row>
    <row r="2" spans="1:3" x14ac:dyDescent="0.3">
      <c r="A2" t="str">
        <f>Curve!A2</f>
        <v>1M</v>
      </c>
      <c r="B2">
        <f>_xlfn.XLOOKUP(A2,Curve!$A$2:$A$10,Curve!$B$2:$B$10)</f>
        <v>8.3330000000000001E-2</v>
      </c>
      <c r="C2" s="15">
        <f>SUMIFS(Mapping!$O:$O, Mapping!$M:$M, $A2) + SUMIFS(Mapping!$P:$P, Mapping!$N:$N, $A2)</f>
        <v>-595.56566760747319</v>
      </c>
    </row>
    <row r="3" spans="1:3" x14ac:dyDescent="0.3">
      <c r="A3" t="str">
        <f>Curve!A3</f>
        <v>3M</v>
      </c>
      <c r="B3">
        <f>_xlfn.XLOOKUP(A3,Curve!$A$2:$A$10,Curve!$B$2:$B$10)</f>
        <v>0.25</v>
      </c>
      <c r="C3" s="15">
        <f>SUMIFS(Mapping!$O:$O, Mapping!$M:$M, $A3) + SUMIFS(Mapping!$P:$P, Mapping!$N:$N, $A3)</f>
        <v>-1389.6929287952789</v>
      </c>
    </row>
    <row r="4" spans="1:3" x14ac:dyDescent="0.3">
      <c r="A4" t="str">
        <f>Curve!A4</f>
        <v>6M</v>
      </c>
      <c r="B4">
        <f>_xlfn.XLOOKUP(A4,Curve!$A$2:$A$10,Curve!$B$2:$B$10)</f>
        <v>0.5</v>
      </c>
      <c r="C4" s="15">
        <f>SUMIFS(Mapping!$O:$O, Mapping!$M:$M, $A4) + SUMIFS(Mapping!$P:$P, Mapping!$N:$N, $A4)</f>
        <v>-564352.20700690011</v>
      </c>
    </row>
    <row r="5" spans="1:3" x14ac:dyDescent="0.3">
      <c r="A5" t="str">
        <f>Curve!A5</f>
        <v>1Y</v>
      </c>
      <c r="B5">
        <f>_xlfn.XLOOKUP(A5,Curve!$A$2:$A$10,Curve!$B$2:$B$10)</f>
        <v>1</v>
      </c>
      <c r="C5" s="15">
        <f>SUMIFS(Mapping!$O:$O, Mapping!$M:$M, $A5) + SUMIFS(Mapping!$P:$P, Mapping!$N:$N, $A5)</f>
        <v>-2129189.0389635228</v>
      </c>
    </row>
    <row r="6" spans="1:3" x14ac:dyDescent="0.3">
      <c r="A6" t="str">
        <f>Curve!A6</f>
        <v>2Y</v>
      </c>
      <c r="B6">
        <f>_xlfn.XLOOKUP(A6,Curve!$A$2:$A$10,Curve!$B$2:$B$10)</f>
        <v>2</v>
      </c>
      <c r="C6" s="15">
        <f>SUMIFS(Mapping!$O:$O, Mapping!$M:$M, $A6) + SUMIFS(Mapping!$P:$P, Mapping!$N:$N, $A6)</f>
        <v>-11250622.212017922</v>
      </c>
    </row>
    <row r="7" spans="1:3" x14ac:dyDescent="0.3">
      <c r="A7" t="str">
        <f>Curve!A7</f>
        <v>5Y</v>
      </c>
      <c r="B7">
        <f>_xlfn.XLOOKUP(A7,Curve!$A$2:$A$10,Curve!$B$2:$B$10)</f>
        <v>5</v>
      </c>
      <c r="C7" s="15">
        <f>SUMIFS(Mapping!$O:$O, Mapping!$M:$M, $A7) + SUMIFS(Mapping!$P:$P, Mapping!$N:$N, $A7)</f>
        <v>-7653346.5508778328</v>
      </c>
    </row>
    <row r="8" spans="1:3" x14ac:dyDescent="0.3">
      <c r="A8" t="str">
        <f>Curve!A8</f>
        <v>7Y</v>
      </c>
      <c r="B8">
        <f>_xlfn.XLOOKUP(A8,Curve!$A$2:$A$10,Curve!$B$2:$B$10)</f>
        <v>7</v>
      </c>
      <c r="C8" s="15">
        <f>SUMIFS(Mapping!$O:$O, Mapping!$M:$M, $A8) + SUMIFS(Mapping!$P:$P, Mapping!$N:$N, $A8)</f>
        <v>0</v>
      </c>
    </row>
    <row r="9" spans="1:3" x14ac:dyDescent="0.3">
      <c r="A9" t="str">
        <f>Curve!A9</f>
        <v>10Y</v>
      </c>
      <c r="B9">
        <f>_xlfn.XLOOKUP(A9,Curve!$A$2:$A$10,Curve!$B$2:$B$10)</f>
        <v>10</v>
      </c>
      <c r="C9" s="15">
        <f>SUMIFS(Mapping!$O:$O, Mapping!$M:$M, $A9) + SUMIFS(Mapping!$P:$P, Mapping!$N:$N, $A9)</f>
        <v>0</v>
      </c>
    </row>
    <row r="10" spans="1:3" x14ac:dyDescent="0.3">
      <c r="A10" t="str">
        <f>Curve!A10</f>
        <v>30Y</v>
      </c>
      <c r="B10">
        <f>_xlfn.XLOOKUP(A10,Curve!$A$2:$A$10,Curve!$B$2:$B$10)</f>
        <v>30</v>
      </c>
      <c r="C10" s="15">
        <f>SUMIFS(Mapping!$O:$O, Mapping!$M:$M, $A10) + SUMIFS(Mapping!$P:$P, Mapping!$N:$N, $A10)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DDDBE-8DEE-4E80-872F-FDE32E4D7DE9}">
  <dimension ref="A1:K501"/>
  <sheetViews>
    <sheetView showGridLines="0" workbookViewId="0">
      <selection activeCell="B2" sqref="B2:J12"/>
    </sheetView>
  </sheetViews>
  <sheetFormatPr defaultRowHeight="14.4" x14ac:dyDescent="0.3"/>
  <sheetData>
    <row r="1" spans="1:11" x14ac:dyDescent="0.3">
      <c r="B1" t="str" cm="1">
        <f t="array" ref="B1:J1">TRANSPOSE(Curve!A2:A10)</f>
        <v>1M</v>
      </c>
      <c r="C1" t="str">
        <v>3M</v>
      </c>
      <c r="D1" t="str">
        <v>6M</v>
      </c>
      <c r="E1" t="str">
        <v>1Y</v>
      </c>
      <c r="F1" t="str">
        <v>2Y</v>
      </c>
      <c r="G1" t="str">
        <v>5Y</v>
      </c>
      <c r="H1" t="str">
        <v>7Y</v>
      </c>
      <c r="I1" t="str">
        <v>10Y</v>
      </c>
      <c r="J1" t="str">
        <v>30Y</v>
      </c>
    </row>
    <row r="2" spans="1:11" x14ac:dyDescent="0.3">
      <c r="A2" cm="1">
        <f t="array" ref="A2:A501">_xlfn.SEQUENCE(500,1)</f>
        <v>1</v>
      </c>
      <c r="B2" s="14">
        <f ca="1">0.8*$K2 + 0.6*_xlfn.NORM.INV(RAND(),0,0.0003)</f>
        <v>7.6511083591591629E-4</v>
      </c>
      <c r="C2" s="14">
        <f t="shared" ref="C2:J17" ca="1" si="0">0.8*$K2 + 0.6*_xlfn.NORM.INV(RAND(),0,0.0003)</f>
        <v>4.1968094923827562E-4</v>
      </c>
      <c r="D2" s="14">
        <f t="shared" ca="1" si="0"/>
        <v>4.6486152796269901E-4</v>
      </c>
      <c r="E2" s="14">
        <f t="shared" ca="1" si="0"/>
        <v>8.9213898365439199E-4</v>
      </c>
      <c r="F2" s="14">
        <f t="shared" ca="1" si="0"/>
        <v>4.4109011530821046E-4</v>
      </c>
      <c r="G2" s="14">
        <f t="shared" ca="1" si="0"/>
        <v>6.9108981512298255E-4</v>
      </c>
      <c r="H2" s="14">
        <f t="shared" ca="1" si="0"/>
        <v>4.7504268311726334E-4</v>
      </c>
      <c r="I2" s="14">
        <f t="shared" ca="1" si="0"/>
        <v>4.2332357662543791E-4</v>
      </c>
      <c r="J2" s="14">
        <f t="shared" ca="1" si="0"/>
        <v>5.759099178257607E-4</v>
      </c>
      <c r="K2" s="16">
        <f ca="1">_xlfn.NORM.INV(RAND(),0,0.0004)</f>
        <v>5.9242061020701271E-4</v>
      </c>
    </row>
    <row r="3" spans="1:11" x14ac:dyDescent="0.3">
      <c r="A3">
        <v>2</v>
      </c>
      <c r="B3" s="14">
        <f t="shared" ref="B3:J44" ca="1" si="1">0.8*$K3 + 0.6*_xlfn.NORM.INV(RAND(),0,0.0003)</f>
        <v>2.814350206227333E-4</v>
      </c>
      <c r="C3" s="14">
        <f t="shared" ca="1" si="0"/>
        <v>3.9504011266372626E-4</v>
      </c>
      <c r="D3" s="14">
        <f t="shared" ca="1" si="0"/>
        <v>6.4074094902551192E-4</v>
      </c>
      <c r="E3" s="14">
        <f t="shared" ca="1" si="0"/>
        <v>3.2176470996048156E-4</v>
      </c>
      <c r="F3" s="14">
        <f t="shared" ca="1" si="0"/>
        <v>2.2557670806944944E-4</v>
      </c>
      <c r="G3" s="14">
        <f t="shared" ca="1" si="0"/>
        <v>2.7486314083825829E-4</v>
      </c>
      <c r="H3" s="14">
        <f t="shared" ca="1" si="0"/>
        <v>3.0752361102363298E-4</v>
      </c>
      <c r="I3" s="14">
        <f t="shared" ca="1" si="0"/>
        <v>3.542328184613002E-4</v>
      </c>
      <c r="J3" s="14">
        <f ca="1">0.8*$K3 + 0.6*_xlfn.NORM.INV(RAND(),0,0.0003)</f>
        <v>6.2791139629773051E-5</v>
      </c>
      <c r="K3" s="16">
        <f t="shared" ref="K3:K66" ca="1" si="2">_xlfn.NORM.INV(RAND(),0,0.0004)</f>
        <v>4.7048486992658342E-4</v>
      </c>
    </row>
    <row r="4" spans="1:11" x14ac:dyDescent="0.3">
      <c r="A4">
        <v>3</v>
      </c>
      <c r="B4" s="14">
        <f t="shared" ca="1" si="1"/>
        <v>-2.3172258102457027E-4</v>
      </c>
      <c r="C4" s="14">
        <f t="shared" ca="1" si="0"/>
        <v>-2.2409532508244157E-4</v>
      </c>
      <c r="D4" s="14">
        <f t="shared" ca="1" si="0"/>
        <v>-2.6398552350366284E-4</v>
      </c>
      <c r="E4" s="14">
        <f t="shared" ca="1" si="0"/>
        <v>-1.2588428942973269E-4</v>
      </c>
      <c r="F4" s="14">
        <f t="shared" ca="1" si="0"/>
        <v>-2.6785281546604691E-4</v>
      </c>
      <c r="G4" s="14">
        <f t="shared" ca="1" si="0"/>
        <v>-3.5739835958869523E-4</v>
      </c>
      <c r="H4" s="14">
        <f t="shared" ca="1" si="0"/>
        <v>2.3352023983266893E-5</v>
      </c>
      <c r="I4" s="14">
        <f t="shared" ca="1" si="0"/>
        <v>-4.6270231553573593E-5</v>
      </c>
      <c r="J4" s="14">
        <f t="shared" ca="1" si="0"/>
        <v>-3.1909145636531736E-4</v>
      </c>
      <c r="K4" s="16">
        <f t="shared" ca="1" si="2"/>
        <v>-6.4959726317197479E-5</v>
      </c>
    </row>
    <row r="5" spans="1:11" x14ac:dyDescent="0.3">
      <c r="A5">
        <v>4</v>
      </c>
      <c r="B5" s="14">
        <f t="shared" ca="1" si="1"/>
        <v>-3.6167541984742852E-4</v>
      </c>
      <c r="C5" s="14">
        <f t="shared" ca="1" si="0"/>
        <v>-2.1299290116544585E-4</v>
      </c>
      <c r="D5" s="14">
        <f t="shared" ca="1" si="0"/>
        <v>-4.3455035629783414E-4</v>
      </c>
      <c r="E5" s="14">
        <f t="shared" ca="1" si="0"/>
        <v>-1.2781503811321021E-4</v>
      </c>
      <c r="F5" s="14">
        <f t="shared" ca="1" si="0"/>
        <v>-1.1755992440281119E-4</v>
      </c>
      <c r="G5" s="14">
        <f t="shared" ca="1" si="0"/>
        <v>-3.6767860719715033E-4</v>
      </c>
      <c r="H5" s="14">
        <f t="shared" ca="1" si="0"/>
        <v>-2.0638180881012004E-4</v>
      </c>
      <c r="I5" s="14">
        <f t="shared" ca="1" si="0"/>
        <v>8.5851341346563227E-5</v>
      </c>
      <c r="J5" s="14">
        <f t="shared" ca="1" si="0"/>
        <v>-4.6386214114847377E-4</v>
      </c>
      <c r="K5" s="16">
        <f t="shared" ca="1" si="2"/>
        <v>-2.5284748327208945E-4</v>
      </c>
    </row>
    <row r="6" spans="1:11" x14ac:dyDescent="0.3">
      <c r="A6">
        <v>5</v>
      </c>
      <c r="B6" s="14">
        <f t="shared" ca="1" si="1"/>
        <v>3.5744339978037383E-5</v>
      </c>
      <c r="C6" s="14">
        <f t="shared" ca="1" si="0"/>
        <v>-4.2044660632131427E-4</v>
      </c>
      <c r="D6" s="14">
        <f t="shared" ca="1" si="0"/>
        <v>-5.065253135340688E-5</v>
      </c>
      <c r="E6" s="14">
        <f t="shared" ca="1" si="0"/>
        <v>-2.1624775703690027E-4</v>
      </c>
      <c r="F6" s="14">
        <f t="shared" ca="1" si="0"/>
        <v>-4.1362231921809504E-5</v>
      </c>
      <c r="G6" s="14">
        <f t="shared" ca="1" si="0"/>
        <v>-1.7402865392980409E-4</v>
      </c>
      <c r="H6" s="14">
        <f t="shared" ca="1" si="0"/>
        <v>2.1547649868233532E-4</v>
      </c>
      <c r="I6" s="14">
        <f ca="1">0.8*$K6 + 0.6*_xlfn.NORM.INV(RAND(),0,0.0003)</f>
        <v>3.0623567238272504E-4</v>
      </c>
      <c r="J6" s="14">
        <f t="shared" ca="1" si="0"/>
        <v>-1.6951993910124818E-4</v>
      </c>
      <c r="K6" s="16">
        <f t="shared" ca="1" si="2"/>
        <v>-1.2716340874537708E-4</v>
      </c>
    </row>
    <row r="7" spans="1:11" x14ac:dyDescent="0.3">
      <c r="A7">
        <v>6</v>
      </c>
      <c r="B7" s="14">
        <f t="shared" ca="1" si="1"/>
        <v>2.8134426247983219E-4</v>
      </c>
      <c r="C7" s="14">
        <f t="shared" ca="1" si="0"/>
        <v>-5.6014848892879882E-5</v>
      </c>
      <c r="D7" s="14">
        <f t="shared" ca="1" si="0"/>
        <v>3.063094414173372E-4</v>
      </c>
      <c r="E7" s="14">
        <f t="shared" ca="1" si="0"/>
        <v>1.5470568406809914E-4</v>
      </c>
      <c r="F7" s="14">
        <f t="shared" ca="1" si="0"/>
        <v>2.3561256564402227E-4</v>
      </c>
      <c r="G7" s="14">
        <f t="shared" ca="1" si="0"/>
        <v>1.6778148423231745E-4</v>
      </c>
      <c r="H7" s="14">
        <f t="shared" ca="1" si="0"/>
        <v>4.7555207183613921E-4</v>
      </c>
      <c r="I7" s="14">
        <f t="shared" ca="1" si="0"/>
        <v>2.0158667216068913E-4</v>
      </c>
      <c r="J7" s="14">
        <f t="shared" ca="1" si="0"/>
        <v>-5.8613378097176482E-7</v>
      </c>
      <c r="K7" s="16">
        <f t="shared" ca="1" si="2"/>
        <v>4.8422159495990964E-5</v>
      </c>
    </row>
    <row r="8" spans="1:11" x14ac:dyDescent="0.3">
      <c r="A8">
        <v>7</v>
      </c>
      <c r="B8" s="14">
        <f t="shared" ca="1" si="1"/>
        <v>2.5837496440330409E-4</v>
      </c>
      <c r="C8" s="14">
        <f t="shared" ca="1" si="0"/>
        <v>1.7289361686977152E-4</v>
      </c>
      <c r="D8" s="14">
        <f t="shared" ca="1" si="0"/>
        <v>3.3587372857709187E-5</v>
      </c>
      <c r="E8" s="14">
        <f t="shared" ca="1" si="0"/>
        <v>2.0103974180525847E-5</v>
      </c>
      <c r="F8" s="14">
        <f t="shared" ca="1" si="0"/>
        <v>1.1974414392488144E-4</v>
      </c>
      <c r="G8" s="14">
        <f t="shared" ca="1" si="0"/>
        <v>3.9695230572874186E-4</v>
      </c>
      <c r="H8" s="14">
        <f t="shared" ca="1" si="0"/>
        <v>3.6023463081741249E-4</v>
      </c>
      <c r="I8" s="14">
        <f t="shared" ca="1" si="0"/>
        <v>3.0353437833505214E-4</v>
      </c>
      <c r="J8" s="14">
        <f t="shared" ca="1" si="0"/>
        <v>2.6044871219307745E-4</v>
      </c>
      <c r="K8" s="16">
        <f t="shared" ca="1" si="2"/>
        <v>2.1614603652185172E-4</v>
      </c>
    </row>
    <row r="9" spans="1:11" x14ac:dyDescent="0.3">
      <c r="A9">
        <v>8</v>
      </c>
      <c r="B9" s="14">
        <f t="shared" ca="1" si="1"/>
        <v>-1.3651195466188415E-4</v>
      </c>
      <c r="C9" s="14">
        <f t="shared" ca="1" si="0"/>
        <v>-5.4442571582006161E-4</v>
      </c>
      <c r="D9" s="14">
        <f t="shared" ca="1" si="0"/>
        <v>-3.6802041812360994E-4</v>
      </c>
      <c r="E9" s="14">
        <f t="shared" ca="1" si="0"/>
        <v>-7.9545836644620799E-4</v>
      </c>
      <c r="F9" s="14">
        <f t="shared" ca="1" si="0"/>
        <v>-4.6616680740126532E-4</v>
      </c>
      <c r="G9" s="14">
        <f t="shared" ca="1" si="0"/>
        <v>-3.6370853432511385E-4</v>
      </c>
      <c r="H9" s="14">
        <f t="shared" ca="1" si="0"/>
        <v>-3.5856179618285172E-4</v>
      </c>
      <c r="I9" s="14">
        <f t="shared" ca="1" si="0"/>
        <v>-3.0877982451098425E-4</v>
      </c>
      <c r="J9" s="14">
        <f t="shared" ca="1" si="0"/>
        <v>-3.5781203842028366E-4</v>
      </c>
      <c r="K9" s="16">
        <f t="shared" ca="1" si="2"/>
        <v>-4.4979313227215301E-4</v>
      </c>
    </row>
    <row r="10" spans="1:11" x14ac:dyDescent="0.3">
      <c r="A10">
        <v>9</v>
      </c>
      <c r="B10" s="14">
        <f t="shared" ca="1" si="1"/>
        <v>3.1860482060270992E-4</v>
      </c>
      <c r="C10" s="14">
        <f t="shared" ca="1" si="0"/>
        <v>-1.0916709823694804E-4</v>
      </c>
      <c r="D10" s="14">
        <f t="shared" ca="1" si="0"/>
        <v>-9.9493953220034282E-5</v>
      </c>
      <c r="E10" s="14">
        <f t="shared" ca="1" si="0"/>
        <v>3.4561070170679276E-4</v>
      </c>
      <c r="F10" s="14">
        <f t="shared" ca="1" si="0"/>
        <v>2.3617423595784542E-5</v>
      </c>
      <c r="G10" s="14">
        <f t="shared" ca="1" si="0"/>
        <v>2.9226850515671088E-4</v>
      </c>
      <c r="H10" s="14">
        <f t="shared" ca="1" si="0"/>
        <v>4.2193733129909617E-4</v>
      </c>
      <c r="I10" s="14">
        <f t="shared" ca="1" si="0"/>
        <v>7.994604633099233E-5</v>
      </c>
      <c r="J10" s="14">
        <f t="shared" ca="1" si="0"/>
        <v>1.225538956287468E-4</v>
      </c>
      <c r="K10" s="16">
        <f t="shared" ca="1" si="2"/>
        <v>4.5015165655211704E-5</v>
      </c>
    </row>
    <row r="11" spans="1:11" x14ac:dyDescent="0.3">
      <c r="A11">
        <v>10</v>
      </c>
      <c r="B11" s="14">
        <f t="shared" ca="1" si="1"/>
        <v>2.197660610152105E-4</v>
      </c>
      <c r="C11" s="14">
        <f t="shared" ca="1" si="0"/>
        <v>6.64443840022627E-4</v>
      </c>
      <c r="D11" s="14">
        <f t="shared" ca="1" si="0"/>
        <v>2.8007205591020607E-4</v>
      </c>
      <c r="E11" s="14">
        <f t="shared" ca="1" si="0"/>
        <v>2.5541428289711364E-4</v>
      </c>
      <c r="F11" s="14">
        <f t="shared" ca="1" si="0"/>
        <v>3.427195294055332E-4</v>
      </c>
      <c r="G11" s="14">
        <f t="shared" ca="1" si="0"/>
        <v>1.3605252454821387E-4</v>
      </c>
      <c r="H11" s="14">
        <f t="shared" ca="1" si="0"/>
        <v>4.049590268847829E-4</v>
      </c>
      <c r="I11" s="14">
        <f t="shared" ca="1" si="0"/>
        <v>1.5122770686933656E-4</v>
      </c>
      <c r="J11" s="14">
        <f t="shared" ca="1" si="0"/>
        <v>2.268664200658784E-4</v>
      </c>
      <c r="K11" s="16">
        <f t="shared" ca="1" si="2"/>
        <v>4.5741601528129255E-4</v>
      </c>
    </row>
    <row r="12" spans="1:11" x14ac:dyDescent="0.3">
      <c r="A12">
        <v>11</v>
      </c>
      <c r="B12" s="14">
        <f t="shared" ca="1" si="1"/>
        <v>4.5413369777487056E-4</v>
      </c>
      <c r="C12" s="14">
        <f t="shared" ca="1" si="0"/>
        <v>1.6310546022922309E-4</v>
      </c>
      <c r="D12" s="14">
        <f t="shared" ca="1" si="0"/>
        <v>-2.1028624063203888E-4</v>
      </c>
      <c r="E12" s="14">
        <f t="shared" ca="1" si="0"/>
        <v>6.9166594910089407E-5</v>
      </c>
      <c r="F12" s="14">
        <f t="shared" ca="1" si="0"/>
        <v>2.5371511408047511E-4</v>
      </c>
      <c r="G12" s="14">
        <f t="shared" ca="1" si="0"/>
        <v>4.7865424719587685E-4</v>
      </c>
      <c r="H12" s="14">
        <f t="shared" ca="1" si="0"/>
        <v>3.6838050255051164E-4</v>
      </c>
      <c r="I12" s="14">
        <f t="shared" ca="1" si="0"/>
        <v>-4.9968986084655614E-5</v>
      </c>
      <c r="J12" s="14">
        <f t="shared" ca="1" si="0"/>
        <v>4.0654653454065028E-4</v>
      </c>
      <c r="K12" s="16">
        <f t="shared" ca="1" si="2"/>
        <v>3.804007673895791E-4</v>
      </c>
    </row>
    <row r="13" spans="1:11" x14ac:dyDescent="0.3">
      <c r="A13">
        <v>12</v>
      </c>
      <c r="B13" s="14">
        <f t="shared" ca="1" si="1"/>
        <v>4.8719640756517894E-4</v>
      </c>
      <c r="C13" s="14">
        <f t="shared" ca="1" si="0"/>
        <v>6.8405445491150378E-4</v>
      </c>
      <c r="D13" s="14">
        <f t="shared" ca="1" si="0"/>
        <v>4.7518843113686073E-4</v>
      </c>
      <c r="E13" s="14">
        <f t="shared" ca="1" si="0"/>
        <v>3.5024495441279108E-4</v>
      </c>
      <c r="F13" s="14">
        <f t="shared" ca="1" si="0"/>
        <v>5.3953542555526068E-4</v>
      </c>
      <c r="G13" s="14">
        <f t="shared" ca="1" si="0"/>
        <v>5.1436627022283655E-4</v>
      </c>
      <c r="H13" s="14">
        <f t="shared" ca="1" si="0"/>
        <v>5.1823306348746702E-4</v>
      </c>
      <c r="I13" s="14">
        <f t="shared" ca="1" si="0"/>
        <v>4.8985992835614048E-4</v>
      </c>
      <c r="J13" s="14">
        <f t="shared" ca="1" si="0"/>
        <v>4.2703396480255312E-4</v>
      </c>
      <c r="K13" s="16">
        <f t="shared" ca="1" si="2"/>
        <v>6.2004837711477419E-4</v>
      </c>
    </row>
    <row r="14" spans="1:11" x14ac:dyDescent="0.3">
      <c r="A14">
        <v>13</v>
      </c>
      <c r="B14" s="14">
        <f t="shared" ca="1" si="1"/>
        <v>-2.4819754879902442E-4</v>
      </c>
      <c r="C14" s="14">
        <f t="shared" ca="1" si="0"/>
        <v>2.1645255140581956E-4</v>
      </c>
      <c r="D14" s="14">
        <f t="shared" ca="1" si="0"/>
        <v>2.0740699262227727E-4</v>
      </c>
      <c r="E14" s="14">
        <f t="shared" ca="1" si="0"/>
        <v>1.9375388313639156E-4</v>
      </c>
      <c r="F14" s="14">
        <f t="shared" ca="1" si="0"/>
        <v>9.7102815072245774E-5</v>
      </c>
      <c r="G14" s="14">
        <f t="shared" ca="1" si="0"/>
        <v>4.7206858737098285E-5</v>
      </c>
      <c r="H14" s="14">
        <f t="shared" ca="1" si="0"/>
        <v>-2.023610209278838E-4</v>
      </c>
      <c r="I14" s="14">
        <f t="shared" ca="1" si="0"/>
        <v>-4.0900026031436134E-4</v>
      </c>
      <c r="J14" s="14">
        <f t="shared" ca="1" si="0"/>
        <v>-3.1533045942194629E-4</v>
      </c>
      <c r="K14" s="16">
        <f t="shared" ca="1" si="2"/>
        <v>-1.1031016746222817E-4</v>
      </c>
    </row>
    <row r="15" spans="1:11" x14ac:dyDescent="0.3">
      <c r="A15">
        <v>14</v>
      </c>
      <c r="B15" s="14">
        <f t="shared" ca="1" si="1"/>
        <v>-2.4371499400473824E-4</v>
      </c>
      <c r="C15" s="14">
        <f t="shared" ca="1" si="0"/>
        <v>-6.5301204653970478E-5</v>
      </c>
      <c r="D15" s="14">
        <f t="shared" ca="1" si="0"/>
        <v>-2.1128839180702868E-4</v>
      </c>
      <c r="E15" s="14">
        <f t="shared" ca="1" si="0"/>
        <v>-2.7456649258232705E-4</v>
      </c>
      <c r="F15" s="14">
        <f t="shared" ca="1" si="0"/>
        <v>-2.8418409331336597E-4</v>
      </c>
      <c r="G15" s="14">
        <f t="shared" ca="1" si="0"/>
        <v>-3.0962337934719013E-4</v>
      </c>
      <c r="H15" s="14">
        <f t="shared" ca="1" si="0"/>
        <v>-5.3205581847555494E-4</v>
      </c>
      <c r="I15" s="14">
        <f t="shared" ca="1" si="0"/>
        <v>-1.2555652117150984E-4</v>
      </c>
      <c r="J15" s="14">
        <f t="shared" ca="1" si="0"/>
        <v>-5.0937990707886711E-4</v>
      </c>
      <c r="K15" s="16">
        <f t="shared" ca="1" si="2"/>
        <v>-3.7260221618181137E-4</v>
      </c>
    </row>
    <row r="16" spans="1:11" x14ac:dyDescent="0.3">
      <c r="A16">
        <v>15</v>
      </c>
      <c r="B16" s="14">
        <f t="shared" ca="1" si="1"/>
        <v>-3.7622931875437333E-4</v>
      </c>
      <c r="C16" s="14">
        <f t="shared" ca="1" si="0"/>
        <v>-3.6795171767514396E-4</v>
      </c>
      <c r="D16" s="14">
        <f t="shared" ca="1" si="0"/>
        <v>-2.6413742097024153E-4</v>
      </c>
      <c r="E16" s="14">
        <f t="shared" ca="1" si="0"/>
        <v>-1.7616067825305937E-4</v>
      </c>
      <c r="F16" s="14">
        <f t="shared" ca="1" si="0"/>
        <v>-2.8244792215982145E-4</v>
      </c>
      <c r="G16" s="14">
        <f t="shared" ca="1" si="0"/>
        <v>-8.5966885689177093E-5</v>
      </c>
      <c r="H16" s="14">
        <f t="shared" ca="1" si="0"/>
        <v>-4.0295256472723865E-4</v>
      </c>
      <c r="I16" s="14">
        <f t="shared" ca="1" si="0"/>
        <v>-2.0267723018817921E-4</v>
      </c>
      <c r="J16" s="14">
        <f t="shared" ca="1" si="0"/>
        <v>-4.415906850594129E-4</v>
      </c>
      <c r="K16" s="16">
        <f t="shared" ca="1" si="2"/>
        <v>-2.5683987823356359E-4</v>
      </c>
    </row>
    <row r="17" spans="1:11" x14ac:dyDescent="0.3">
      <c r="A17">
        <v>16</v>
      </c>
      <c r="B17" s="14">
        <f t="shared" ca="1" si="1"/>
        <v>3.6293761031503497E-4</v>
      </c>
      <c r="C17" s="14">
        <f t="shared" ca="1" si="0"/>
        <v>8.1741305252917536E-4</v>
      </c>
      <c r="D17" s="14">
        <f t="shared" ca="1" si="0"/>
        <v>6.0750742522389513E-4</v>
      </c>
      <c r="E17" s="14">
        <f t="shared" ca="1" si="0"/>
        <v>8.1452435378819303E-4</v>
      </c>
      <c r="F17" s="14">
        <f t="shared" ca="1" si="0"/>
        <v>3.4252021916847278E-4</v>
      </c>
      <c r="G17" s="14">
        <f t="shared" ca="1" si="0"/>
        <v>2.8222929755157268E-4</v>
      </c>
      <c r="H17" s="14">
        <f t="shared" ca="1" si="0"/>
        <v>9.2563880386791158E-4</v>
      </c>
      <c r="I17" s="14">
        <f t="shared" ca="1" si="0"/>
        <v>9.3452627795828657E-4</v>
      </c>
      <c r="J17" s="14">
        <f t="shared" ca="1" si="0"/>
        <v>7.1130597267678338E-4</v>
      </c>
      <c r="K17" s="16">
        <f t="shared" ca="1" si="2"/>
        <v>6.7711083425805682E-4</v>
      </c>
    </row>
    <row r="18" spans="1:11" x14ac:dyDescent="0.3">
      <c r="A18">
        <v>17</v>
      </c>
      <c r="B18" s="14">
        <f t="shared" ca="1" si="1"/>
        <v>-2.1869559472863996E-4</v>
      </c>
      <c r="C18" s="14">
        <f t="shared" ca="1" si="1"/>
        <v>-2.3999147216428919E-4</v>
      </c>
      <c r="D18" s="14">
        <f t="shared" ca="1" si="1"/>
        <v>-3.960248171691168E-4</v>
      </c>
      <c r="E18" s="14">
        <f t="shared" ca="1" si="1"/>
        <v>-3.3038823117928577E-4</v>
      </c>
      <c r="F18" s="14">
        <f t="shared" ca="1" si="1"/>
        <v>-2.5403293762280054E-4</v>
      </c>
      <c r="G18" s="14">
        <f t="shared" ca="1" si="1"/>
        <v>-3.1223027505806209E-5</v>
      </c>
      <c r="H18" s="14">
        <f t="shared" ca="1" si="1"/>
        <v>-7.9407041180712249E-4</v>
      </c>
      <c r="I18" s="14">
        <f t="shared" ca="1" si="1"/>
        <v>3.2643092798193506E-5</v>
      </c>
      <c r="J18" s="14">
        <f t="shared" ca="1" si="1"/>
        <v>-1.0742450343281424E-4</v>
      </c>
      <c r="K18" s="16">
        <f t="shared" ca="1" si="2"/>
        <v>-3.4694553358724116E-4</v>
      </c>
    </row>
    <row r="19" spans="1:11" x14ac:dyDescent="0.3">
      <c r="A19">
        <v>18</v>
      </c>
      <c r="B19" s="14">
        <f t="shared" ca="1" si="1"/>
        <v>5.6082150502879122E-4</v>
      </c>
      <c r="C19" s="14">
        <f t="shared" ca="1" si="1"/>
        <v>7.04729604734391E-4</v>
      </c>
      <c r="D19" s="14">
        <f t="shared" ca="1" si="1"/>
        <v>5.5760091168909683E-4</v>
      </c>
      <c r="E19" s="14">
        <f t="shared" ca="1" si="1"/>
        <v>3.012524854496243E-4</v>
      </c>
      <c r="F19" s="14">
        <f t="shared" ca="1" si="1"/>
        <v>2.2415887420838831E-4</v>
      </c>
      <c r="G19" s="14">
        <f t="shared" ca="1" si="1"/>
        <v>6.3802568153994521E-4</v>
      </c>
      <c r="H19" s="14">
        <f t="shared" ca="1" si="1"/>
        <v>8.6886020370422932E-4</v>
      </c>
      <c r="I19" s="14">
        <f t="shared" ca="1" si="1"/>
        <v>-3.004221473342731E-5</v>
      </c>
      <c r="J19" s="14">
        <f t="shared" ca="1" si="1"/>
        <v>3.3060409927347363E-4</v>
      </c>
      <c r="K19" s="16">
        <f t="shared" ca="1" si="2"/>
        <v>5.8301091455130179E-4</v>
      </c>
    </row>
    <row r="20" spans="1:11" x14ac:dyDescent="0.3">
      <c r="A20">
        <v>19</v>
      </c>
      <c r="B20" s="14">
        <f t="shared" ca="1" si="1"/>
        <v>4.4761818861615221E-4</v>
      </c>
      <c r="C20" s="14">
        <f t="shared" ca="1" si="1"/>
        <v>4.4066798983298679E-4</v>
      </c>
      <c r="D20" s="14">
        <f t="shared" ca="1" si="1"/>
        <v>4.7755605801561674E-4</v>
      </c>
      <c r="E20" s="14">
        <f t="shared" ca="1" si="1"/>
        <v>3.0369768126941807E-4</v>
      </c>
      <c r="F20" s="14">
        <f t="shared" ca="1" si="1"/>
        <v>4.2498217365155702E-4</v>
      </c>
      <c r="G20" s="14">
        <f t="shared" ca="1" si="1"/>
        <v>3.9364362205238974E-4</v>
      </c>
      <c r="H20" s="14">
        <f t="shared" ca="1" si="1"/>
        <v>-1.5217682190767458E-5</v>
      </c>
      <c r="I20" s="14">
        <f t="shared" ca="1" si="1"/>
        <v>2.2099911409012921E-4</v>
      </c>
      <c r="J20" s="14">
        <f t="shared" ca="1" si="1"/>
        <v>1.9771293077634622E-4</v>
      </c>
      <c r="K20" s="16">
        <f t="shared" ca="1" si="2"/>
        <v>3.8203160335121113E-4</v>
      </c>
    </row>
    <row r="21" spans="1:11" x14ac:dyDescent="0.3">
      <c r="A21">
        <v>20</v>
      </c>
      <c r="B21" s="14">
        <f t="shared" ca="1" si="1"/>
        <v>-1.1704291392113827E-4</v>
      </c>
      <c r="C21" s="14">
        <f t="shared" ca="1" si="1"/>
        <v>1.0677510341706328E-4</v>
      </c>
      <c r="D21" s="14">
        <f t="shared" ca="1" si="1"/>
        <v>-2.3781893375950995E-4</v>
      </c>
      <c r="E21" s="14">
        <f t="shared" ca="1" si="1"/>
        <v>-3.1330871640131158E-4</v>
      </c>
      <c r="F21" s="14">
        <f t="shared" ca="1" si="1"/>
        <v>-1.9979487300336601E-4</v>
      </c>
      <c r="G21" s="14">
        <f t="shared" ca="1" si="1"/>
        <v>-2.9370004690294603E-4</v>
      </c>
      <c r="H21" s="14">
        <f t="shared" ca="1" si="1"/>
        <v>-1.4204528300894122E-5</v>
      </c>
      <c r="I21" s="14">
        <f t="shared" ca="1" si="1"/>
        <v>-1.495197146456322E-4</v>
      </c>
      <c r="J21" s="14">
        <f t="shared" ca="1" si="1"/>
        <v>1.4555664923181141E-4</v>
      </c>
      <c r="K21" s="16">
        <f t="shared" ca="1" si="2"/>
        <v>-6.1183280423157744E-5</v>
      </c>
    </row>
    <row r="22" spans="1:11" x14ac:dyDescent="0.3">
      <c r="A22">
        <v>21</v>
      </c>
      <c r="B22" s="14">
        <f t="shared" ca="1" si="1"/>
        <v>-2.2578192716490682E-4</v>
      </c>
      <c r="C22" s="14">
        <f t="shared" ca="1" si="1"/>
        <v>-3.7258470757521979E-4</v>
      </c>
      <c r="D22" s="14">
        <f t="shared" ca="1" si="1"/>
        <v>-3.8867900337595084E-4</v>
      </c>
      <c r="E22" s="14">
        <f t="shared" ca="1" si="1"/>
        <v>-4.3365502149159466E-4</v>
      </c>
      <c r="F22" s="14">
        <f t="shared" ca="1" si="1"/>
        <v>-3.6376277497310262E-4</v>
      </c>
      <c r="G22" s="14">
        <f t="shared" ca="1" si="1"/>
        <v>-5.2462294882105816E-4</v>
      </c>
      <c r="H22" s="14">
        <f t="shared" ca="1" si="1"/>
        <v>-1.5395276207913499E-6</v>
      </c>
      <c r="I22" s="14">
        <f t="shared" ca="1" si="1"/>
        <v>-2.0355508846289582E-4</v>
      </c>
      <c r="J22" s="14">
        <f t="shared" ca="1" si="1"/>
        <v>-3.3290989792161515E-4</v>
      </c>
      <c r="K22" s="16">
        <f t="shared" ca="1" si="2"/>
        <v>-3.4751695259878829E-4</v>
      </c>
    </row>
    <row r="23" spans="1:11" x14ac:dyDescent="0.3">
      <c r="A23">
        <v>22</v>
      </c>
      <c r="B23" s="14">
        <f t="shared" ca="1" si="1"/>
        <v>-2.6425577265966642E-5</v>
      </c>
      <c r="C23" s="14">
        <f t="shared" ca="1" si="1"/>
        <v>-3.6386818194218749E-4</v>
      </c>
      <c r="D23" s="14">
        <f t="shared" ca="1" si="1"/>
        <v>-3.429006199350796E-4</v>
      </c>
      <c r="E23" s="14">
        <f t="shared" ca="1" si="1"/>
        <v>-4.7150520267051041E-4</v>
      </c>
      <c r="F23" s="14">
        <f t="shared" ca="1" si="1"/>
        <v>-7.733403733355147E-4</v>
      </c>
      <c r="G23" s="14">
        <f t="shared" ca="1" si="1"/>
        <v>-3.1643630227832294E-4</v>
      </c>
      <c r="H23" s="14">
        <f t="shared" ca="1" si="1"/>
        <v>-3.5519054271320919E-4</v>
      </c>
      <c r="I23" s="14">
        <f t="shared" ca="1" si="1"/>
        <v>-4.9781546426684586E-4</v>
      </c>
      <c r="J23" s="14">
        <f t="shared" ca="1" si="1"/>
        <v>-4.2288481598609206E-4</v>
      </c>
      <c r="K23" s="16">
        <f t="shared" ca="1" si="2"/>
        <v>-4.8614601527218398E-4</v>
      </c>
    </row>
    <row r="24" spans="1:11" x14ac:dyDescent="0.3">
      <c r="A24">
        <v>23</v>
      </c>
      <c r="B24" s="14">
        <f t="shared" ca="1" si="1"/>
        <v>-2.9043769227119441E-4</v>
      </c>
      <c r="C24" s="14">
        <f t="shared" ca="1" si="1"/>
        <v>-7.140278907305671E-4</v>
      </c>
      <c r="D24" s="14">
        <f t="shared" ca="1" si="1"/>
        <v>-5.0989756608955808E-4</v>
      </c>
      <c r="E24" s="14">
        <f t="shared" ca="1" si="1"/>
        <v>-4.2532042790736967E-4</v>
      </c>
      <c r="F24" s="14">
        <f t="shared" ca="1" si="1"/>
        <v>-4.357309738401202E-4</v>
      </c>
      <c r="G24" s="14">
        <f t="shared" ca="1" si="1"/>
        <v>-2.7600009961189635E-4</v>
      </c>
      <c r="H24" s="14">
        <f t="shared" ca="1" si="1"/>
        <v>-4.7726582669921461E-4</v>
      </c>
      <c r="I24" s="14">
        <f t="shared" ca="1" si="1"/>
        <v>-2.7022961232487785E-4</v>
      </c>
      <c r="J24" s="14">
        <f t="shared" ca="1" si="1"/>
        <v>-3.1049464901826754E-4</v>
      </c>
      <c r="K24" s="16">
        <f t="shared" ca="1" si="2"/>
        <v>-4.3375954441581704E-4</v>
      </c>
    </row>
    <row r="25" spans="1:11" x14ac:dyDescent="0.3">
      <c r="A25">
        <v>24</v>
      </c>
      <c r="B25" s="14">
        <f t="shared" ca="1" si="1"/>
        <v>-1.229598438584769E-4</v>
      </c>
      <c r="C25" s="14">
        <f t="shared" ca="1" si="1"/>
        <v>1.934658674294768E-4</v>
      </c>
      <c r="D25" s="14">
        <f t="shared" ca="1" si="1"/>
        <v>2.4543705453145351E-4</v>
      </c>
      <c r="E25" s="14">
        <f t="shared" ca="1" si="1"/>
        <v>-1.0577290182414985E-4</v>
      </c>
      <c r="F25" s="14">
        <f t="shared" ca="1" si="1"/>
        <v>-2.8256867422977951E-6</v>
      </c>
      <c r="G25" s="14">
        <f t="shared" ca="1" si="1"/>
        <v>2.4720272341717867E-4</v>
      </c>
      <c r="H25" s="14">
        <f t="shared" ca="1" si="1"/>
        <v>3.898435509671995E-4</v>
      </c>
      <c r="I25" s="14">
        <f t="shared" ca="1" si="1"/>
        <v>-8.2307642179638157E-5</v>
      </c>
      <c r="J25" s="14">
        <f t="shared" ca="1" si="1"/>
        <v>2.3779557074890862E-4</v>
      </c>
      <c r="K25" s="16">
        <f t="shared" ca="1" si="2"/>
        <v>2.384683601820958E-4</v>
      </c>
    </row>
    <row r="26" spans="1:11" x14ac:dyDescent="0.3">
      <c r="A26">
        <v>25</v>
      </c>
      <c r="B26" s="14">
        <f t="shared" ca="1" si="1"/>
        <v>-2.7488540903634196E-4</v>
      </c>
      <c r="C26" s="14">
        <f t="shared" ca="1" si="1"/>
        <v>-2.5462656483398523E-4</v>
      </c>
      <c r="D26" s="14">
        <f t="shared" ca="1" si="1"/>
        <v>-3.4169113934665626E-4</v>
      </c>
      <c r="E26" s="14">
        <f t="shared" ca="1" si="1"/>
        <v>-4.2911939886722088E-4</v>
      </c>
      <c r="F26" s="14">
        <f t="shared" ca="1" si="1"/>
        <v>-1.0788742366025657E-4</v>
      </c>
      <c r="G26" s="14">
        <f t="shared" ca="1" si="1"/>
        <v>3.0138070200966976E-6</v>
      </c>
      <c r="H26" s="14">
        <f t="shared" ca="1" si="1"/>
        <v>-3.3131143606774879E-4</v>
      </c>
      <c r="I26" s="14">
        <f t="shared" ca="1" si="1"/>
        <v>-2.5866260276358183E-4</v>
      </c>
      <c r="J26" s="14">
        <f t="shared" ca="1" si="1"/>
        <v>-2.5629190760644873E-4</v>
      </c>
      <c r="K26" s="16">
        <f t="shared" ca="1" si="2"/>
        <v>-3.5456595407444325E-4</v>
      </c>
    </row>
    <row r="27" spans="1:11" x14ac:dyDescent="0.3">
      <c r="A27">
        <v>26</v>
      </c>
      <c r="B27" s="14">
        <f t="shared" ca="1" si="1"/>
        <v>-9.978426337120044E-4</v>
      </c>
      <c r="C27" s="14">
        <f t="shared" ca="1" si="1"/>
        <v>-7.0736519849618688E-4</v>
      </c>
      <c r="D27" s="14">
        <f t="shared" ca="1" si="1"/>
        <v>-6.2589832553158449E-4</v>
      </c>
      <c r="E27" s="14">
        <f t="shared" ca="1" si="1"/>
        <v>-4.7112051296699354E-4</v>
      </c>
      <c r="F27" s="14">
        <f t="shared" ca="1" si="1"/>
        <v>-4.7172706111150541E-4</v>
      </c>
      <c r="G27" s="14">
        <f t="shared" ca="1" si="1"/>
        <v>-7.9776657148044185E-4</v>
      </c>
      <c r="H27" s="14">
        <f t="shared" ca="1" si="1"/>
        <v>-6.3175713568000146E-4</v>
      </c>
      <c r="I27" s="14">
        <f t="shared" ca="1" si="1"/>
        <v>-7.3910926601847098E-4</v>
      </c>
      <c r="J27" s="14">
        <f t="shared" ca="1" si="1"/>
        <v>-9.2708665041761357E-4</v>
      </c>
      <c r="K27" s="16">
        <f t="shared" ca="1" si="2"/>
        <v>-7.8689465313745569E-4</v>
      </c>
    </row>
    <row r="28" spans="1:11" x14ac:dyDescent="0.3">
      <c r="A28">
        <v>27</v>
      </c>
      <c r="B28" s="14">
        <f t="shared" ca="1" si="1"/>
        <v>-1.3260387686399379E-4</v>
      </c>
      <c r="C28" s="14">
        <f t="shared" ca="1" si="1"/>
        <v>-3.0831925741276134E-4</v>
      </c>
      <c r="D28" s="14">
        <f t="shared" ca="1" si="1"/>
        <v>-2.440542185908157E-4</v>
      </c>
      <c r="E28" s="14">
        <f t="shared" ca="1" si="1"/>
        <v>2.961510033918869E-4</v>
      </c>
      <c r="F28" s="14">
        <f t="shared" ca="1" si="1"/>
        <v>2.2695741935449957E-4</v>
      </c>
      <c r="G28" s="14">
        <f t="shared" ca="1" si="1"/>
        <v>-3.0259224920439645E-4</v>
      </c>
      <c r="H28" s="14">
        <f t="shared" ca="1" si="1"/>
        <v>-8.65168961898825E-5</v>
      </c>
      <c r="I28" s="14">
        <f t="shared" ca="1" si="1"/>
        <v>2.1125144804491354E-5</v>
      </c>
      <c r="J28" s="14">
        <f t="shared" ca="1" si="1"/>
        <v>1.1033710762601476E-4</v>
      </c>
      <c r="K28" s="16">
        <f t="shared" ca="1" si="2"/>
        <v>-9.7984064477437748E-6</v>
      </c>
    </row>
    <row r="29" spans="1:11" x14ac:dyDescent="0.3">
      <c r="A29">
        <v>28</v>
      </c>
      <c r="B29" s="14">
        <f t="shared" ca="1" si="1"/>
        <v>-5.390266101550883E-4</v>
      </c>
      <c r="C29" s="14">
        <f t="shared" ca="1" si="1"/>
        <v>-5.3605536362211453E-4</v>
      </c>
      <c r="D29" s="14">
        <f t="shared" ca="1" si="1"/>
        <v>-8.0889825595507328E-4</v>
      </c>
      <c r="E29" s="14">
        <f t="shared" ca="1" si="1"/>
        <v>-4.6918825315852132E-4</v>
      </c>
      <c r="F29" s="14">
        <f t="shared" ca="1" si="1"/>
        <v>6.5395278005953863E-5</v>
      </c>
      <c r="G29" s="14">
        <f t="shared" ca="1" si="1"/>
        <v>-2.3110631886553656E-4</v>
      </c>
      <c r="H29" s="14">
        <f t="shared" ca="1" si="1"/>
        <v>-8.2184135767128215E-4</v>
      </c>
      <c r="I29" s="14">
        <f t="shared" ca="1" si="1"/>
        <v>-3.6499736220554652E-4</v>
      </c>
      <c r="J29" s="14">
        <f t="shared" ca="1" si="1"/>
        <v>-5.9772937831920156E-4</v>
      </c>
      <c r="K29" s="16">
        <f t="shared" ca="1" si="2"/>
        <v>-5.2221335164650531E-4</v>
      </c>
    </row>
    <row r="30" spans="1:11" x14ac:dyDescent="0.3">
      <c r="A30">
        <v>29</v>
      </c>
      <c r="B30" s="14">
        <f t="shared" ca="1" si="1"/>
        <v>-7.2895654903475755E-5</v>
      </c>
      <c r="C30" s="14">
        <f t="shared" ca="1" si="1"/>
        <v>2.2476702311469978E-4</v>
      </c>
      <c r="D30" s="14">
        <f t="shared" ca="1" si="1"/>
        <v>5.3005388778735985E-4</v>
      </c>
      <c r="E30" s="14">
        <f t="shared" ca="1" si="1"/>
        <v>2.7209826772764444E-4</v>
      </c>
      <c r="F30" s="14">
        <f t="shared" ca="1" si="1"/>
        <v>3.0133471497924876E-4</v>
      </c>
      <c r="G30" s="14">
        <f t="shared" ca="1" si="1"/>
        <v>1.9503332334121432E-4</v>
      </c>
      <c r="H30" s="14">
        <f t="shared" ca="1" si="1"/>
        <v>1.9819908875625747E-4</v>
      </c>
      <c r="I30" s="14">
        <f t="shared" ca="1" si="1"/>
        <v>4.2639453760566596E-4</v>
      </c>
      <c r="J30" s="14">
        <f t="shared" ca="1" si="1"/>
        <v>1.6075838473551091E-4</v>
      </c>
      <c r="K30" s="16">
        <f t="shared" ca="1" si="2"/>
        <v>3.1673868268340769E-4</v>
      </c>
    </row>
    <row r="31" spans="1:11" x14ac:dyDescent="0.3">
      <c r="A31">
        <v>30</v>
      </c>
      <c r="B31" s="14">
        <f t="shared" ca="1" si="1"/>
        <v>-2.9981997450793116E-4</v>
      </c>
      <c r="C31" s="14">
        <f t="shared" ca="1" si="1"/>
        <v>4.2487898723055572E-5</v>
      </c>
      <c r="D31" s="14">
        <f t="shared" ca="1" si="1"/>
        <v>-1.5002125112478982E-4</v>
      </c>
      <c r="E31" s="14">
        <f t="shared" ca="1" si="1"/>
        <v>9.6104954653443767E-5</v>
      </c>
      <c r="F31" s="14">
        <f t="shared" ca="1" si="1"/>
        <v>-2.4091612668373206E-4</v>
      </c>
      <c r="G31" s="14">
        <f t="shared" ca="1" si="1"/>
        <v>-3.7307410599261956E-4</v>
      </c>
      <c r="H31" s="14">
        <f t="shared" ca="1" si="1"/>
        <v>-3.2714931286497383E-4</v>
      </c>
      <c r="I31" s="14">
        <f t="shared" ca="1" si="1"/>
        <v>-2.8855377901873113E-4</v>
      </c>
      <c r="J31" s="14">
        <f t="shared" ca="1" si="1"/>
        <v>-2.4398721461567764E-4</v>
      </c>
      <c r="K31" s="16">
        <f t="shared" ca="1" si="2"/>
        <v>-2.624578206986004E-4</v>
      </c>
    </row>
    <row r="32" spans="1:11" x14ac:dyDescent="0.3">
      <c r="A32">
        <v>31</v>
      </c>
      <c r="B32" s="14">
        <f t="shared" ca="1" si="1"/>
        <v>3.8503561317880335E-4</v>
      </c>
      <c r="C32" s="14">
        <f t="shared" ca="1" si="1"/>
        <v>2.8543456615698039E-4</v>
      </c>
      <c r="D32" s="14">
        <f t="shared" ca="1" si="1"/>
        <v>-3.3225329424774359E-5</v>
      </c>
      <c r="E32" s="14">
        <f t="shared" ca="1" si="1"/>
        <v>3.4447237099094192E-4</v>
      </c>
      <c r="F32" s="14">
        <f t="shared" ca="1" si="1"/>
        <v>3.0545828713697738E-4</v>
      </c>
      <c r="G32" s="14">
        <f t="shared" ca="1" si="1"/>
        <v>3.2813401261969397E-4</v>
      </c>
      <c r="H32" s="14">
        <f t="shared" ca="1" si="1"/>
        <v>3.9723049979200356E-4</v>
      </c>
      <c r="I32" s="14">
        <f t="shared" ca="1" si="1"/>
        <v>3.4490691807891071E-4</v>
      </c>
      <c r="J32" s="14">
        <f t="shared" ca="1" si="1"/>
        <v>2.509813749154329E-4</v>
      </c>
      <c r="K32" s="16">
        <f t="shared" ca="1" si="2"/>
        <v>3.2851916916563711E-4</v>
      </c>
    </row>
    <row r="33" spans="1:11" x14ac:dyDescent="0.3">
      <c r="A33">
        <v>32</v>
      </c>
      <c r="B33" s="14">
        <f t="shared" ca="1" si="1"/>
        <v>4.0775219046130075E-4</v>
      </c>
      <c r="C33" s="14">
        <f t="shared" ca="1" si="1"/>
        <v>1.196677435098395E-4</v>
      </c>
      <c r="D33" s="14">
        <f t="shared" ca="1" si="1"/>
        <v>6.8348449683025363E-4</v>
      </c>
      <c r="E33" s="14">
        <f t="shared" ca="1" si="1"/>
        <v>2.1121527190183574E-4</v>
      </c>
      <c r="F33" s="14">
        <f t="shared" ca="1" si="1"/>
        <v>4.9171001882411481E-4</v>
      </c>
      <c r="G33" s="14">
        <f t="shared" ca="1" si="1"/>
        <v>4.6062893631865931E-4</v>
      </c>
      <c r="H33" s="14">
        <f t="shared" ca="1" si="1"/>
        <v>3.0444357778756361E-4</v>
      </c>
      <c r="I33" s="14">
        <f t="shared" ca="1" si="1"/>
        <v>3.2152816859092037E-4</v>
      </c>
      <c r="J33" s="14">
        <f t="shared" ca="1" si="1"/>
        <v>1.9201646791164944E-4</v>
      </c>
      <c r="K33" s="16">
        <f t="shared" ca="1" si="2"/>
        <v>2.375316585119414E-4</v>
      </c>
    </row>
    <row r="34" spans="1:11" x14ac:dyDescent="0.3">
      <c r="A34">
        <v>33</v>
      </c>
      <c r="B34" s="14">
        <f t="shared" ca="1" si="1"/>
        <v>3.1428619374854823E-4</v>
      </c>
      <c r="C34" s="14">
        <f t="shared" ca="1" si="1"/>
        <v>3.3962089337036489E-4</v>
      </c>
      <c r="D34" s="14">
        <f t="shared" ca="1" si="1"/>
        <v>3.4145951967399927E-4</v>
      </c>
      <c r="E34" s="14">
        <f t="shared" ca="1" si="1"/>
        <v>4.701217327238028E-4</v>
      </c>
      <c r="F34" s="14">
        <f t="shared" ca="1" si="1"/>
        <v>4.0317781660758771E-5</v>
      </c>
      <c r="G34" s="14">
        <f t="shared" ca="1" si="1"/>
        <v>-6.2172443626115159E-5</v>
      </c>
      <c r="H34" s="14">
        <f t="shared" ca="1" si="1"/>
        <v>2.2165599035532926E-4</v>
      </c>
      <c r="I34" s="14">
        <f t="shared" ca="1" si="1"/>
        <v>4.3987819040393426E-4</v>
      </c>
      <c r="J34" s="14">
        <f t="shared" ca="1" si="1"/>
        <v>2.5482838509484839E-5</v>
      </c>
      <c r="K34" s="16">
        <f t="shared" ca="1" si="2"/>
        <v>2.6598545206903362E-4</v>
      </c>
    </row>
    <row r="35" spans="1:11" x14ac:dyDescent="0.3">
      <c r="A35">
        <v>34</v>
      </c>
      <c r="B35" s="14">
        <f t="shared" ca="1" si="1"/>
        <v>-5.7282484150135426E-5</v>
      </c>
      <c r="C35" s="14">
        <f t="shared" ca="1" si="1"/>
        <v>2.1684146694073419E-4</v>
      </c>
      <c r="D35" s="14">
        <f t="shared" ca="1" si="1"/>
        <v>1.2004307875583329E-4</v>
      </c>
      <c r="E35" s="14">
        <f t="shared" ca="1" si="1"/>
        <v>4.0748243440189019E-4</v>
      </c>
      <c r="F35" s="14">
        <f t="shared" ca="1" si="1"/>
        <v>2.0481597713374963E-4</v>
      </c>
      <c r="G35" s="14">
        <f t="shared" ca="1" si="1"/>
        <v>4.0391769086325604E-4</v>
      </c>
      <c r="H35" s="14">
        <f t="shared" ca="1" si="1"/>
        <v>2.5988602013640049E-4</v>
      </c>
      <c r="I35" s="14">
        <f t="shared" ca="1" si="1"/>
        <v>2.9800391352467065E-4</v>
      </c>
      <c r="J35" s="14">
        <f t="shared" ca="1" si="1"/>
        <v>3.2658652792991926E-4</v>
      </c>
      <c r="K35" s="16">
        <f t="shared" ca="1" si="2"/>
        <v>2.7145964407001807E-4</v>
      </c>
    </row>
    <row r="36" spans="1:11" x14ac:dyDescent="0.3">
      <c r="A36">
        <v>35</v>
      </c>
      <c r="B36" s="14">
        <f t="shared" ca="1" si="1"/>
        <v>4.3115535374684841E-5</v>
      </c>
      <c r="C36" s="14">
        <f t="shared" ca="1" si="1"/>
        <v>-1.1562432805313442E-4</v>
      </c>
      <c r="D36" s="14">
        <f t="shared" ca="1" si="1"/>
        <v>1.706276855967556E-4</v>
      </c>
      <c r="E36" s="14">
        <f t="shared" ca="1" si="1"/>
        <v>-6.107634780795645E-5</v>
      </c>
      <c r="F36" s="14">
        <f t="shared" ca="1" si="1"/>
        <v>-6.1896058681722748E-5</v>
      </c>
      <c r="G36" s="14">
        <f t="shared" ca="1" si="1"/>
        <v>4.7650334292977292E-5</v>
      </c>
      <c r="H36" s="14">
        <f t="shared" ca="1" si="1"/>
        <v>8.6998686689524521E-5</v>
      </c>
      <c r="I36" s="14">
        <f t="shared" ca="1" si="1"/>
        <v>1.4487260786521513E-4</v>
      </c>
      <c r="J36" s="14">
        <f t="shared" ca="1" si="1"/>
        <v>-8.5762105675085351E-5</v>
      </c>
      <c r="K36" s="16">
        <f t="shared" ca="1" si="2"/>
        <v>-3.5219524459313207E-5</v>
      </c>
    </row>
    <row r="37" spans="1:11" x14ac:dyDescent="0.3">
      <c r="A37">
        <v>36</v>
      </c>
      <c r="B37" s="14">
        <f t="shared" ca="1" si="1"/>
        <v>2.5266473586545656E-4</v>
      </c>
      <c r="C37" s="14">
        <f t="shared" ca="1" si="1"/>
        <v>6.5335375254515094E-4</v>
      </c>
      <c r="D37" s="14">
        <f t="shared" ca="1" si="1"/>
        <v>6.029952484396348E-4</v>
      </c>
      <c r="E37" s="14">
        <f t="shared" ca="1" si="1"/>
        <v>2.7674978689951215E-4</v>
      </c>
      <c r="F37" s="14">
        <f t="shared" ca="1" si="1"/>
        <v>3.0202099654116384E-4</v>
      </c>
      <c r="G37" s="14">
        <f t="shared" ca="1" si="1"/>
        <v>2.5936724992006483E-5</v>
      </c>
      <c r="H37" s="14">
        <f t="shared" ca="1" si="1"/>
        <v>9.7324994914018336E-6</v>
      </c>
      <c r="I37" s="14">
        <f t="shared" ca="1" si="1"/>
        <v>7.9556521392772973E-5</v>
      </c>
      <c r="J37" s="14">
        <f t="shared" ca="1" si="1"/>
        <v>1.2722409291066365E-4</v>
      </c>
      <c r="K37" s="16">
        <f t="shared" ca="1" si="2"/>
        <v>2.5706257203965573E-4</v>
      </c>
    </row>
    <row r="38" spans="1:11" x14ac:dyDescent="0.3">
      <c r="A38">
        <v>37</v>
      </c>
      <c r="B38" s="14">
        <f t="shared" ca="1" si="1"/>
        <v>2.7795334023945168E-5</v>
      </c>
      <c r="C38" s="14">
        <f t="shared" ca="1" si="1"/>
        <v>-1.7320371493042912E-4</v>
      </c>
      <c r="D38" s="14">
        <f t="shared" ca="1" si="1"/>
        <v>4.1537593683351495E-4</v>
      </c>
      <c r="E38" s="14">
        <f t="shared" ca="1" si="1"/>
        <v>2.0968542551684006E-4</v>
      </c>
      <c r="F38" s="14">
        <f t="shared" ca="1" si="1"/>
        <v>3.0918567604515585E-4</v>
      </c>
      <c r="G38" s="14">
        <f t="shared" ca="1" si="1"/>
        <v>-1.7634756719887368E-4</v>
      </c>
      <c r="H38" s="14">
        <f t="shared" ca="1" si="1"/>
        <v>4.3837989474413395E-4</v>
      </c>
      <c r="I38" s="14">
        <f t="shared" ca="1" si="1"/>
        <v>2.905086788487934E-4</v>
      </c>
      <c r="J38" s="14">
        <f t="shared" ca="1" si="1"/>
        <v>3.0017204029302724E-4</v>
      </c>
      <c r="K38" s="16">
        <f t="shared" ca="1" si="2"/>
        <v>3.4693441587662998E-4</v>
      </c>
    </row>
    <row r="39" spans="1:11" x14ac:dyDescent="0.3">
      <c r="A39">
        <v>38</v>
      </c>
      <c r="B39" s="14">
        <f t="shared" ca="1" si="1"/>
        <v>-2.7859067491489448E-4</v>
      </c>
      <c r="C39" s="14">
        <f t="shared" ca="1" si="1"/>
        <v>-6.6747012909919409E-4</v>
      </c>
      <c r="D39" s="14">
        <f t="shared" ca="1" si="1"/>
        <v>-5.1669449260977323E-4</v>
      </c>
      <c r="E39" s="14">
        <f t="shared" ca="1" si="1"/>
        <v>-1.62794076272475E-4</v>
      </c>
      <c r="F39" s="14">
        <f t="shared" ca="1" si="1"/>
        <v>-6.607708869371603E-4</v>
      </c>
      <c r="G39" s="14">
        <f t="shared" ca="1" si="1"/>
        <v>-4.3703658349095355E-4</v>
      </c>
      <c r="H39" s="14">
        <f t="shared" ca="1" si="1"/>
        <v>-4.808634024206053E-4</v>
      </c>
      <c r="I39" s="14">
        <f t="shared" ca="1" si="1"/>
        <v>-6.4346146720389136E-4</v>
      </c>
      <c r="J39" s="14">
        <f t="shared" ca="1" si="1"/>
        <v>-4.308574134158321E-4</v>
      </c>
      <c r="K39" s="16">
        <f t="shared" ca="1" si="2"/>
        <v>-5.403674107674366E-4</v>
      </c>
    </row>
    <row r="40" spans="1:11" x14ac:dyDescent="0.3">
      <c r="A40">
        <v>39</v>
      </c>
      <c r="B40" s="14">
        <f t="shared" ca="1" si="1"/>
        <v>1.4764551458534554E-5</v>
      </c>
      <c r="C40" s="14">
        <f t="shared" ca="1" si="1"/>
        <v>2.602530272595528E-4</v>
      </c>
      <c r="D40" s="14">
        <f t="shared" ca="1" si="1"/>
        <v>2.9707002737177339E-5</v>
      </c>
      <c r="E40" s="14">
        <f t="shared" ca="1" si="1"/>
        <v>-9.326075528257895E-5</v>
      </c>
      <c r="F40" s="14">
        <f t="shared" ca="1" si="1"/>
        <v>1.1392326168257344E-4</v>
      </c>
      <c r="G40" s="14">
        <f t="shared" ca="1" si="1"/>
        <v>3.2878113032477549E-4</v>
      </c>
      <c r="H40" s="14">
        <f t="shared" ca="1" si="1"/>
        <v>1.325543712606439E-4</v>
      </c>
      <c r="I40" s="14">
        <f t="shared" ca="1" si="1"/>
        <v>7.5546915535558645E-5</v>
      </c>
      <c r="J40" s="14">
        <f t="shared" ca="1" si="1"/>
        <v>6.2254135538254533E-5</v>
      </c>
      <c r="K40" s="16">
        <f t="shared" ca="1" si="2"/>
        <v>2.3219647103144811E-4</v>
      </c>
    </row>
    <row r="41" spans="1:11" x14ac:dyDescent="0.3">
      <c r="A41">
        <v>40</v>
      </c>
      <c r="B41" s="14">
        <f t="shared" ca="1" si="1"/>
        <v>-7.1304849805512848E-4</v>
      </c>
      <c r="C41" s="14">
        <f t="shared" ca="1" si="1"/>
        <v>1.1775153581239215E-4</v>
      </c>
      <c r="D41" s="14">
        <f t="shared" ca="1" si="1"/>
        <v>-1.9407758512309821E-4</v>
      </c>
      <c r="E41" s="14">
        <f t="shared" ca="1" si="1"/>
        <v>-1.3079369258584816E-4</v>
      </c>
      <c r="F41" s="14">
        <f t="shared" ca="1" si="1"/>
        <v>-1.8642910084786885E-4</v>
      </c>
      <c r="G41" s="14">
        <f t="shared" ca="1" si="1"/>
        <v>-3.165665510973648E-4</v>
      </c>
      <c r="H41" s="14">
        <f t="shared" ca="1" si="1"/>
        <v>-3.3794872012102642E-4</v>
      </c>
      <c r="I41" s="14">
        <f t="shared" ca="1" si="1"/>
        <v>-2.5008145412124959E-4</v>
      </c>
      <c r="J41" s="14">
        <f t="shared" ca="1" si="1"/>
        <v>-1.9670682161153447E-4</v>
      </c>
      <c r="K41" s="16">
        <f t="shared" ca="1" si="2"/>
        <v>-3.5486061543697528E-4</v>
      </c>
    </row>
    <row r="42" spans="1:11" x14ac:dyDescent="0.3">
      <c r="A42">
        <v>41</v>
      </c>
      <c r="B42" s="14">
        <f t="shared" ca="1" si="1"/>
        <v>1.393158047989015E-4</v>
      </c>
      <c r="C42" s="14">
        <f t="shared" ca="1" si="1"/>
        <v>3.5066111391864529E-4</v>
      </c>
      <c r="D42" s="14">
        <f t="shared" ca="1" si="1"/>
        <v>-1.8104181974171123E-4</v>
      </c>
      <c r="E42" s="14">
        <f t="shared" ca="1" si="1"/>
        <v>1.0906899228530286E-4</v>
      </c>
      <c r="F42" s="14">
        <f t="shared" ca="1" si="1"/>
        <v>4.6250437534317253E-4</v>
      </c>
      <c r="G42" s="14">
        <f t="shared" ca="1" si="1"/>
        <v>3.1876244548756692E-4</v>
      </c>
      <c r="H42" s="14">
        <f t="shared" ca="1" si="1"/>
        <v>4.2436939934901091E-4</v>
      </c>
      <c r="I42" s="14">
        <f t="shared" ca="1" si="1"/>
        <v>-2.9310969943700446E-4</v>
      </c>
      <c r="J42" s="14">
        <f t="shared" ca="1" si="1"/>
        <v>2.9966250658640555E-4</v>
      </c>
      <c r="K42" s="16">
        <f t="shared" ca="1" si="2"/>
        <v>2.3393226888038129E-4</v>
      </c>
    </row>
    <row r="43" spans="1:11" x14ac:dyDescent="0.3">
      <c r="A43">
        <v>42</v>
      </c>
      <c r="B43" s="14">
        <f t="shared" ca="1" si="1"/>
        <v>-1.8046777406091925E-4</v>
      </c>
      <c r="C43" s="14">
        <f t="shared" ca="1" si="1"/>
        <v>2.7958585934726268E-4</v>
      </c>
      <c r="D43" s="14">
        <f t="shared" ca="1" si="1"/>
        <v>2.9750501243196138E-4</v>
      </c>
      <c r="E43" s="14">
        <f t="shared" ca="1" si="1"/>
        <v>2.6986436721086396E-4</v>
      </c>
      <c r="F43" s="14">
        <f t="shared" ca="1" si="1"/>
        <v>-1.7321364076083976E-4</v>
      </c>
      <c r="G43" s="14">
        <f t="shared" ca="1" si="1"/>
        <v>-1.8828200966718828E-4</v>
      </c>
      <c r="H43" s="14">
        <f t="shared" ca="1" si="1"/>
        <v>-1.2731770799554359E-4</v>
      </c>
      <c r="I43" s="14">
        <f t="shared" ca="1" si="1"/>
        <v>8.6107505749590096E-5</v>
      </c>
      <c r="J43" s="14">
        <f t="shared" ca="1" si="1"/>
        <v>-2.1168454469463411E-4</v>
      </c>
      <c r="K43" s="16">
        <f t="shared" ca="1" si="2"/>
        <v>-2.8551345470985957E-5</v>
      </c>
    </row>
    <row r="44" spans="1:11" x14ac:dyDescent="0.3">
      <c r="A44">
        <v>43</v>
      </c>
      <c r="B44" s="14">
        <f t="shared" ca="1" si="1"/>
        <v>-3.3095471108677887E-4</v>
      </c>
      <c r="C44" s="14">
        <f t="shared" ca="1" si="1"/>
        <v>-4.5706747656336897E-4</v>
      </c>
      <c r="D44" s="14">
        <f t="shared" ca="1" si="1"/>
        <v>-5.0021290931520656E-5</v>
      </c>
      <c r="E44" s="14">
        <f t="shared" ca="1" si="1"/>
        <v>-1.2152987189590364E-4</v>
      </c>
      <c r="F44" s="14">
        <f t="shared" ca="1" si="1"/>
        <v>-3.4785574145626731E-4</v>
      </c>
      <c r="G44" s="14">
        <f t="shared" ca="1" si="1"/>
        <v>-4.8342761089701855E-4</v>
      </c>
      <c r="H44" s="14">
        <f t="shared" ref="C44:J76" ca="1" si="3">0.8*$K44 + 0.6*_xlfn.NORM.INV(RAND(),0,0.0003)</f>
        <v>-1.4762798344111937E-4</v>
      </c>
      <c r="I44" s="14">
        <f t="shared" ca="1" si="3"/>
        <v>-5.3963870583009386E-4</v>
      </c>
      <c r="J44" s="14">
        <f t="shared" ca="1" si="3"/>
        <v>-6.9539014550358015E-5</v>
      </c>
      <c r="K44" s="16">
        <f t="shared" ca="1" si="2"/>
        <v>-3.8095665784232814E-4</v>
      </c>
    </row>
    <row r="45" spans="1:11" x14ac:dyDescent="0.3">
      <c r="A45">
        <v>44</v>
      </c>
      <c r="B45" s="14">
        <f t="shared" ref="B45:B108" ca="1" si="4">0.8*$K45 + 0.6*_xlfn.NORM.INV(RAND(),0,0.0003)</f>
        <v>8.475729213778527E-4</v>
      </c>
      <c r="C45" s="14">
        <f t="shared" ca="1" si="3"/>
        <v>9.7003034153069628E-4</v>
      </c>
      <c r="D45" s="14">
        <f t="shared" ca="1" si="3"/>
        <v>9.5874117053727532E-4</v>
      </c>
      <c r="E45" s="14">
        <f t="shared" ca="1" si="3"/>
        <v>5.4902390042792248E-4</v>
      </c>
      <c r="F45" s="14">
        <f t="shared" ca="1" si="3"/>
        <v>7.5291778782495369E-4</v>
      </c>
      <c r="G45" s="14">
        <f t="shared" ca="1" si="3"/>
        <v>7.6184614161361184E-4</v>
      </c>
      <c r="H45" s="14">
        <f t="shared" ca="1" si="3"/>
        <v>6.1974575795723788E-4</v>
      </c>
      <c r="I45" s="14">
        <f t="shared" ca="1" si="3"/>
        <v>9.3514394332343568E-4</v>
      </c>
      <c r="J45" s="14">
        <f t="shared" ca="1" si="3"/>
        <v>1.0277155650806947E-3</v>
      </c>
      <c r="K45" s="16">
        <f t="shared" ca="1" si="2"/>
        <v>9.0841616222449176E-4</v>
      </c>
    </row>
    <row r="46" spans="1:11" x14ac:dyDescent="0.3">
      <c r="A46">
        <v>45</v>
      </c>
      <c r="B46" s="14">
        <f t="shared" ca="1" si="4"/>
        <v>-2.385256437881548E-5</v>
      </c>
      <c r="C46" s="14">
        <f t="shared" ca="1" si="3"/>
        <v>-1.2326266503311187E-4</v>
      </c>
      <c r="D46" s="14">
        <f t="shared" ca="1" si="3"/>
        <v>-1.0784712905449871E-4</v>
      </c>
      <c r="E46" s="14">
        <f t="shared" ca="1" si="3"/>
        <v>-1.9103247492236424E-4</v>
      </c>
      <c r="F46" s="14">
        <f t="shared" ca="1" si="3"/>
        <v>-5.424774613434742E-5</v>
      </c>
      <c r="G46" s="14">
        <f t="shared" ca="1" si="3"/>
        <v>-3.4824084970725105E-4</v>
      </c>
      <c r="H46" s="14">
        <f t="shared" ca="1" si="3"/>
        <v>-3.1135256294135942E-4</v>
      </c>
      <c r="I46" s="14">
        <f t="shared" ca="1" si="3"/>
        <v>-6.156383895086625E-5</v>
      </c>
      <c r="J46" s="14">
        <f t="shared" ca="1" si="3"/>
        <v>-1.0700616247698213E-4</v>
      </c>
      <c r="K46" s="16">
        <f t="shared" ca="1" si="2"/>
        <v>-1.8310514667114352E-4</v>
      </c>
    </row>
    <row r="47" spans="1:11" x14ac:dyDescent="0.3">
      <c r="A47">
        <v>46</v>
      </c>
      <c r="B47" s="14">
        <f t="shared" ca="1" si="4"/>
        <v>-1.916432288359153E-4</v>
      </c>
      <c r="C47" s="14">
        <f t="shared" ca="1" si="3"/>
        <v>-2.8313764287777818E-4</v>
      </c>
      <c r="D47" s="14">
        <f t="shared" ca="1" si="3"/>
        <v>-2.4955582062369632E-4</v>
      </c>
      <c r="E47" s="14">
        <f t="shared" ca="1" si="3"/>
        <v>-3.7614895512714434E-5</v>
      </c>
      <c r="F47" s="14">
        <f t="shared" ca="1" si="3"/>
        <v>-2.1981448611590042E-4</v>
      </c>
      <c r="G47" s="14">
        <f t="shared" ca="1" si="3"/>
        <v>-2.4921889900403522E-4</v>
      </c>
      <c r="H47" s="14">
        <f t="shared" ca="1" si="3"/>
        <v>-1.9473362741379637E-4</v>
      </c>
      <c r="I47" s="14">
        <f t="shared" ca="1" si="3"/>
        <v>-2.6632398393090285E-4</v>
      </c>
      <c r="J47" s="14">
        <f t="shared" ca="1" si="3"/>
        <v>-1.4209391360836155E-4</v>
      </c>
      <c r="K47" s="16">
        <f t="shared" ca="1" si="2"/>
        <v>-2.1287232826016337E-4</v>
      </c>
    </row>
    <row r="48" spans="1:11" x14ac:dyDescent="0.3">
      <c r="A48">
        <v>47</v>
      </c>
      <c r="B48" s="14">
        <f t="shared" ca="1" si="4"/>
        <v>1.4709035242664885E-4</v>
      </c>
      <c r="C48" s="14">
        <f t="shared" ca="1" si="3"/>
        <v>-4.3485774585724345E-5</v>
      </c>
      <c r="D48" s="14">
        <f t="shared" ca="1" si="3"/>
        <v>2.0384933114976609E-4</v>
      </c>
      <c r="E48" s="14">
        <f t="shared" ca="1" si="3"/>
        <v>-6.4298875853932661E-5</v>
      </c>
      <c r="F48" s="14">
        <f t="shared" ca="1" si="3"/>
        <v>2.261086638995135E-4</v>
      </c>
      <c r="G48" s="14">
        <f t="shared" ca="1" si="3"/>
        <v>3.1865882730645586E-4</v>
      </c>
      <c r="H48" s="14">
        <f t="shared" ca="1" si="3"/>
        <v>1.7764337201531813E-4</v>
      </c>
      <c r="I48" s="14">
        <f t="shared" ca="1" si="3"/>
        <v>1.5510792830180742E-4</v>
      </c>
      <c r="J48" s="14">
        <f t="shared" ca="1" si="3"/>
        <v>-1.4026781392914627E-4</v>
      </c>
      <c r="K48" s="16">
        <f t="shared" ca="1" si="2"/>
        <v>1.5074696655519674E-4</v>
      </c>
    </row>
    <row r="49" spans="1:11" x14ac:dyDescent="0.3">
      <c r="A49">
        <v>48</v>
      </c>
      <c r="B49" s="14">
        <f t="shared" ca="1" si="4"/>
        <v>1.3099211971973233E-4</v>
      </c>
      <c r="C49" s="14">
        <f t="shared" ca="1" si="3"/>
        <v>6.8484133377163782E-5</v>
      </c>
      <c r="D49" s="14">
        <f t="shared" ca="1" si="3"/>
        <v>1.6257295709482133E-4</v>
      </c>
      <c r="E49" s="14">
        <f t="shared" ca="1" si="3"/>
        <v>-3.125405916884866E-4</v>
      </c>
      <c r="F49" s="14">
        <f t="shared" ca="1" si="3"/>
        <v>1.9875797880616278E-4</v>
      </c>
      <c r="G49" s="14">
        <f t="shared" ca="1" si="3"/>
        <v>7.1912097712554396E-5</v>
      </c>
      <c r="H49" s="14">
        <f t="shared" ca="1" si="3"/>
        <v>2.8396430575289771E-4</v>
      </c>
      <c r="I49" s="14">
        <f t="shared" ca="1" si="3"/>
        <v>3.296947466668633E-5</v>
      </c>
      <c r="J49" s="14">
        <f t="shared" ca="1" si="3"/>
        <v>2.0239150150746336E-4</v>
      </c>
      <c r="K49" s="16">
        <f t="shared" ca="1" si="2"/>
        <v>-3.0327910421146711E-5</v>
      </c>
    </row>
    <row r="50" spans="1:11" x14ac:dyDescent="0.3">
      <c r="A50">
        <v>49</v>
      </c>
      <c r="B50" s="14">
        <f t="shared" ca="1" si="4"/>
        <v>-3.267957916494424E-4</v>
      </c>
      <c r="C50" s="14">
        <f t="shared" ca="1" si="3"/>
        <v>-1.2406508204600196E-4</v>
      </c>
      <c r="D50" s="14">
        <f t="shared" ca="1" si="3"/>
        <v>-2.2193145675232674E-4</v>
      </c>
      <c r="E50" s="14">
        <f t="shared" ca="1" si="3"/>
        <v>-1.1284981793280137E-4</v>
      </c>
      <c r="F50" s="14">
        <f t="shared" ca="1" si="3"/>
        <v>-3.5730324262336715E-4</v>
      </c>
      <c r="G50" s="14">
        <f t="shared" ca="1" si="3"/>
        <v>-1.7179161094127597E-4</v>
      </c>
      <c r="H50" s="14">
        <f t="shared" ca="1" si="3"/>
        <v>-7.8374995984922824E-5</v>
      </c>
      <c r="I50" s="14">
        <f t="shared" ca="1" si="3"/>
        <v>9.0009552943863492E-5</v>
      </c>
      <c r="J50" s="14">
        <f t="shared" ca="1" si="3"/>
        <v>-2.0940279744263791E-5</v>
      </c>
      <c r="K50" s="16">
        <f t="shared" ca="1" si="2"/>
        <v>-1.7010473283473687E-4</v>
      </c>
    </row>
    <row r="51" spans="1:11" x14ac:dyDescent="0.3">
      <c r="A51">
        <v>50</v>
      </c>
      <c r="B51" s="14">
        <f t="shared" ca="1" si="4"/>
        <v>4.5997143180972138E-6</v>
      </c>
      <c r="C51" s="14">
        <f t="shared" ca="1" si="3"/>
        <v>-2.1921759141560769E-4</v>
      </c>
      <c r="D51" s="14">
        <f t="shared" ca="1" si="3"/>
        <v>-2.3237947254735198E-4</v>
      </c>
      <c r="E51" s="14">
        <f t="shared" ca="1" si="3"/>
        <v>2.0581072211177297E-4</v>
      </c>
      <c r="F51" s="14">
        <f t="shared" ca="1" si="3"/>
        <v>1.5802095386595281E-4</v>
      </c>
      <c r="G51" s="14">
        <f t="shared" ca="1" si="3"/>
        <v>-2.6705914033432472E-4</v>
      </c>
      <c r="H51" s="14">
        <f t="shared" ca="1" si="3"/>
        <v>-3.3866644645312206E-5</v>
      </c>
      <c r="I51" s="14">
        <f t="shared" ca="1" si="3"/>
        <v>6.4007244916834466E-5</v>
      </c>
      <c r="J51" s="14">
        <f t="shared" ca="1" si="3"/>
        <v>3.9529049103628113E-5</v>
      </c>
      <c r="K51" s="16">
        <f t="shared" ca="1" si="2"/>
        <v>-2.6166240004801589E-5</v>
      </c>
    </row>
    <row r="52" spans="1:11" x14ac:dyDescent="0.3">
      <c r="A52">
        <v>51</v>
      </c>
      <c r="B52" s="14">
        <f t="shared" ca="1" si="4"/>
        <v>-1.7027579813377175E-4</v>
      </c>
      <c r="C52" s="14">
        <f t="shared" ca="1" si="3"/>
        <v>1.1554212769437311E-4</v>
      </c>
      <c r="D52" s="14">
        <f t="shared" ca="1" si="3"/>
        <v>-1.4010447919819547E-4</v>
      </c>
      <c r="E52" s="14">
        <f t="shared" ca="1" si="3"/>
        <v>-2.9008248561905261E-4</v>
      </c>
      <c r="F52" s="14">
        <f t="shared" ca="1" si="3"/>
        <v>-2.3633638155216784E-4</v>
      </c>
      <c r="G52" s="14">
        <f t="shared" ca="1" si="3"/>
        <v>-3.0000576870467966E-4</v>
      </c>
      <c r="H52" s="14">
        <f t="shared" ca="1" si="3"/>
        <v>-4.4599975536455539E-4</v>
      </c>
      <c r="I52" s="14">
        <f t="shared" ca="1" si="3"/>
        <v>-6.7420836936926584E-5</v>
      </c>
      <c r="J52" s="14">
        <f t="shared" ca="1" si="3"/>
        <v>-2.7355017218363265E-4</v>
      </c>
      <c r="K52" s="16">
        <f t="shared" ca="1" si="2"/>
        <v>-2.6710734721859051E-4</v>
      </c>
    </row>
    <row r="53" spans="1:11" x14ac:dyDescent="0.3">
      <c r="A53">
        <v>52</v>
      </c>
      <c r="B53" s="14">
        <f t="shared" ca="1" si="4"/>
        <v>4.3921326660281099E-4</v>
      </c>
      <c r="C53" s="14">
        <f t="shared" ca="1" si="3"/>
        <v>3.8941797514580951E-4</v>
      </c>
      <c r="D53" s="14">
        <f t="shared" ca="1" si="3"/>
        <v>2.8270112877553619E-4</v>
      </c>
      <c r="E53" s="14">
        <f t="shared" ca="1" si="3"/>
        <v>2.4890014592788277E-4</v>
      </c>
      <c r="F53" s="14">
        <f t="shared" ca="1" si="3"/>
        <v>5.0214094433880625E-4</v>
      </c>
      <c r="G53" s="14">
        <f t="shared" ca="1" si="3"/>
        <v>3.2837722229635578E-4</v>
      </c>
      <c r="H53" s="14">
        <f t="shared" ca="1" si="3"/>
        <v>2.6568903510355081E-4</v>
      </c>
      <c r="I53" s="14">
        <f t="shared" ca="1" si="3"/>
        <v>1.8005999285426743E-4</v>
      </c>
      <c r="J53" s="14">
        <f t="shared" ca="1" si="3"/>
        <v>2.4662786234424128E-4</v>
      </c>
      <c r="K53" s="16">
        <f t="shared" ca="1" si="2"/>
        <v>3.3000874438294376E-4</v>
      </c>
    </row>
    <row r="54" spans="1:11" x14ac:dyDescent="0.3">
      <c r="A54">
        <v>53</v>
      </c>
      <c r="B54" s="14">
        <f t="shared" ca="1" si="4"/>
        <v>1.7314559635446997E-5</v>
      </c>
      <c r="C54" s="14">
        <f t="shared" ca="1" si="3"/>
        <v>-8.6329273693351585E-5</v>
      </c>
      <c r="D54" s="14">
        <f t="shared" ca="1" si="3"/>
        <v>-1.3263676238900742E-4</v>
      </c>
      <c r="E54" s="14">
        <f t="shared" ca="1" si="3"/>
        <v>2.2547505319023221E-4</v>
      </c>
      <c r="F54" s="14">
        <f t="shared" ca="1" si="3"/>
        <v>8.5933093415130278E-5</v>
      </c>
      <c r="G54" s="14">
        <f t="shared" ca="1" si="3"/>
        <v>2.0766208999215073E-4</v>
      </c>
      <c r="H54" s="14">
        <f t="shared" ca="1" si="3"/>
        <v>4.4607686191402488E-5</v>
      </c>
      <c r="I54" s="14">
        <f t="shared" ca="1" si="3"/>
        <v>-1.3240331042450846E-4</v>
      </c>
      <c r="J54" s="14">
        <f t="shared" ca="1" si="3"/>
        <v>1.8683577874006768E-4</v>
      </c>
      <c r="K54" s="16">
        <f t="shared" ca="1" si="2"/>
        <v>3.548598089662526E-5</v>
      </c>
    </row>
    <row r="55" spans="1:11" x14ac:dyDescent="0.3">
      <c r="A55">
        <v>54</v>
      </c>
      <c r="B55" s="14">
        <f t="shared" ca="1" si="4"/>
        <v>-5.8951429054959867E-5</v>
      </c>
      <c r="C55" s="14">
        <f t="shared" ca="1" si="3"/>
        <v>5.8459721571753537E-6</v>
      </c>
      <c r="D55" s="14">
        <f t="shared" ca="1" si="3"/>
        <v>-1.2435061614807905E-4</v>
      </c>
      <c r="E55" s="14">
        <f t="shared" ca="1" si="3"/>
        <v>1.7826799741477379E-4</v>
      </c>
      <c r="F55" s="14">
        <f t="shared" ca="1" si="3"/>
        <v>-3.9252195569973995E-4</v>
      </c>
      <c r="G55" s="14">
        <f t="shared" ca="1" si="3"/>
        <v>-2.0107769303184765E-4</v>
      </c>
      <c r="H55" s="14">
        <f t="shared" ca="1" si="3"/>
        <v>-3.7538361615255988E-5</v>
      </c>
      <c r="I55" s="14">
        <f t="shared" ca="1" si="3"/>
        <v>1.1849746479805601E-4</v>
      </c>
      <c r="J55" s="14">
        <f t="shared" ca="1" si="3"/>
        <v>1.0807004034782823E-4</v>
      </c>
      <c r="K55" s="16">
        <f t="shared" ca="1" si="2"/>
        <v>-1.4501674358121896E-4</v>
      </c>
    </row>
    <row r="56" spans="1:11" x14ac:dyDescent="0.3">
      <c r="A56">
        <v>55</v>
      </c>
      <c r="B56" s="14">
        <f t="shared" ca="1" si="4"/>
        <v>-9.6831201409012819E-4</v>
      </c>
      <c r="C56" s="14">
        <f t="shared" ca="1" si="3"/>
        <v>-7.7060707404146911E-4</v>
      </c>
      <c r="D56" s="14">
        <f t="shared" ca="1" si="3"/>
        <v>-9.0745566022558963E-4</v>
      </c>
      <c r="E56" s="14">
        <f t="shared" ca="1" si="3"/>
        <v>-1.0930820783065878E-3</v>
      </c>
      <c r="F56" s="14">
        <f t="shared" ca="1" si="3"/>
        <v>-1.1259045080032122E-3</v>
      </c>
      <c r="G56" s="14">
        <f t="shared" ca="1" si="3"/>
        <v>-1.1904850067348486E-3</v>
      </c>
      <c r="H56" s="14">
        <f t="shared" ca="1" si="3"/>
        <v>-4.0727855559743054E-4</v>
      </c>
      <c r="I56" s="14">
        <f t="shared" ca="1" si="3"/>
        <v>-1.3801591209137553E-3</v>
      </c>
      <c r="J56" s="14">
        <f t="shared" ca="1" si="3"/>
        <v>-8.2457420051569304E-4</v>
      </c>
      <c r="K56" s="16">
        <f t="shared" ca="1" si="2"/>
        <v>-1.3031700455506971E-3</v>
      </c>
    </row>
    <row r="57" spans="1:11" x14ac:dyDescent="0.3">
      <c r="A57">
        <v>56</v>
      </c>
      <c r="B57" s="14">
        <f t="shared" ca="1" si="4"/>
        <v>-5.4996040825178334E-5</v>
      </c>
      <c r="C57" s="14">
        <f t="shared" ca="1" si="3"/>
        <v>1.5820329731529401E-4</v>
      </c>
      <c r="D57" s="14">
        <f t="shared" ca="1" si="3"/>
        <v>-5.6123370809602578E-5</v>
      </c>
      <c r="E57" s="14">
        <f t="shared" ca="1" si="3"/>
        <v>3.1211458351261903E-4</v>
      </c>
      <c r="F57" s="14">
        <f t="shared" ca="1" si="3"/>
        <v>7.9157475583472439E-5</v>
      </c>
      <c r="G57" s="14">
        <f t="shared" ca="1" si="3"/>
        <v>9.5097492211051229E-5</v>
      </c>
      <c r="H57" s="14">
        <f t="shared" ca="1" si="3"/>
        <v>-2.2669258080028879E-4</v>
      </c>
      <c r="I57" s="14">
        <f t="shared" ca="1" si="3"/>
        <v>1.3472752333052021E-4</v>
      </c>
      <c r="J57" s="14">
        <f t="shared" ca="1" si="3"/>
        <v>3.9575862590095261E-4</v>
      </c>
      <c r="K57" s="16">
        <f t="shared" ca="1" si="2"/>
        <v>1.81103894825933E-4</v>
      </c>
    </row>
    <row r="58" spans="1:11" x14ac:dyDescent="0.3">
      <c r="A58">
        <v>57</v>
      </c>
      <c r="B58" s="14">
        <f t="shared" ca="1" si="4"/>
        <v>4.3317594385604286E-5</v>
      </c>
      <c r="C58" s="14">
        <f t="shared" ca="1" si="3"/>
        <v>3.7245050025624932E-5</v>
      </c>
      <c r="D58" s="14">
        <f t="shared" ca="1" si="3"/>
        <v>-6.9466064547154421E-5</v>
      </c>
      <c r="E58" s="14">
        <f t="shared" ca="1" si="3"/>
        <v>-2.9235451838186466E-4</v>
      </c>
      <c r="F58" s="14">
        <f t="shared" ca="1" si="3"/>
        <v>-9.2593624141178328E-5</v>
      </c>
      <c r="G58" s="14">
        <f t="shared" ca="1" si="3"/>
        <v>-1.2087267814570725E-4</v>
      </c>
      <c r="H58" s="14">
        <f t="shared" ca="1" si="3"/>
        <v>-1.31356802122334E-4</v>
      </c>
      <c r="I58" s="14">
        <f t="shared" ca="1" si="3"/>
        <v>-3.0184934168903121E-4</v>
      </c>
      <c r="J58" s="14">
        <f t="shared" ca="1" si="3"/>
        <v>-1.1111811924235155E-4</v>
      </c>
      <c r="K58" s="16">
        <f t="shared" ca="1" si="2"/>
        <v>-1.8382316577413482E-4</v>
      </c>
    </row>
    <row r="59" spans="1:11" x14ac:dyDescent="0.3">
      <c r="A59">
        <v>58</v>
      </c>
      <c r="B59" s="14">
        <f t="shared" ca="1" si="4"/>
        <v>4.7530156032878665E-4</v>
      </c>
      <c r="C59" s="14">
        <f t="shared" ca="1" si="3"/>
        <v>4.7819384453736769E-4</v>
      </c>
      <c r="D59" s="14">
        <f t="shared" ca="1" si="3"/>
        <v>2.6830056481748056E-4</v>
      </c>
      <c r="E59" s="14">
        <f t="shared" ca="1" si="3"/>
        <v>4.6716718351054161E-4</v>
      </c>
      <c r="F59" s="14">
        <f t="shared" ca="1" si="3"/>
        <v>3.1960492164603149E-4</v>
      </c>
      <c r="G59" s="14">
        <f t="shared" ca="1" si="3"/>
        <v>7.099740621841768E-4</v>
      </c>
      <c r="H59" s="14">
        <f t="shared" ca="1" si="3"/>
        <v>5.7071921867744868E-4</v>
      </c>
      <c r="I59" s="14">
        <f t="shared" ca="1" si="3"/>
        <v>2.0625298033911412E-4</v>
      </c>
      <c r="J59" s="14">
        <f t="shared" ca="1" si="3"/>
        <v>1.4180123042341919E-4</v>
      </c>
      <c r="K59" s="16">
        <f t="shared" ca="1" si="2"/>
        <v>4.184541757024352E-4</v>
      </c>
    </row>
    <row r="60" spans="1:11" x14ac:dyDescent="0.3">
      <c r="A60">
        <v>59</v>
      </c>
      <c r="B60" s="14">
        <f t="shared" ca="1" si="4"/>
        <v>4.4795369590902974E-5</v>
      </c>
      <c r="C60" s="14">
        <f t="shared" ca="1" si="3"/>
        <v>1.5233204915586198E-4</v>
      </c>
      <c r="D60" s="14">
        <f t="shared" ca="1" si="3"/>
        <v>-2.0899964000363521E-5</v>
      </c>
      <c r="E60" s="14">
        <f t="shared" ca="1" si="3"/>
        <v>1.6266868100505138E-4</v>
      </c>
      <c r="F60" s="14">
        <f t="shared" ca="1" si="3"/>
        <v>-2.4876076330897668E-5</v>
      </c>
      <c r="G60" s="14">
        <f t="shared" ca="1" si="3"/>
        <v>-1.1625450200518823E-4</v>
      </c>
      <c r="H60" s="14">
        <f t="shared" ca="1" si="3"/>
        <v>-1.6005579101630312E-4</v>
      </c>
      <c r="I60" s="14">
        <f t="shared" ca="1" si="3"/>
        <v>-1.3664533834409364E-4</v>
      </c>
      <c r="J60" s="14">
        <f t="shared" ca="1" si="3"/>
        <v>-1.3263020162995737E-4</v>
      </c>
      <c r="K60" s="16">
        <f t="shared" ca="1" si="2"/>
        <v>-1.1516530890589507E-4</v>
      </c>
    </row>
    <row r="61" spans="1:11" x14ac:dyDescent="0.3">
      <c r="A61">
        <v>60</v>
      </c>
      <c r="B61" s="14">
        <f t="shared" ca="1" si="4"/>
        <v>-7.6236211897825261E-5</v>
      </c>
      <c r="C61" s="14">
        <f t="shared" ca="1" si="3"/>
        <v>1.1374753662705842E-4</v>
      </c>
      <c r="D61" s="14">
        <f t="shared" ca="1" si="3"/>
        <v>-2.1761705781100156E-4</v>
      </c>
      <c r="E61" s="14">
        <f t="shared" ca="1" si="3"/>
        <v>-3.1921092957189787E-4</v>
      </c>
      <c r="F61" s="14">
        <f t="shared" ca="1" si="3"/>
        <v>2.6907489217680152E-6</v>
      </c>
      <c r="G61" s="14">
        <f t="shared" ca="1" si="3"/>
        <v>4.306715647310456E-5</v>
      </c>
      <c r="H61" s="14">
        <f t="shared" ca="1" si="3"/>
        <v>-4.3216990841366408E-5</v>
      </c>
      <c r="I61" s="14">
        <f t="shared" ca="1" si="3"/>
        <v>-3.8780701416867545E-4</v>
      </c>
      <c r="J61" s="14">
        <f t="shared" ca="1" si="3"/>
        <v>-1.9228679944490693E-4</v>
      </c>
      <c r="K61" s="16">
        <f t="shared" ca="1" si="2"/>
        <v>-1.2609484349865896E-4</v>
      </c>
    </row>
    <row r="62" spans="1:11" x14ac:dyDescent="0.3">
      <c r="A62">
        <v>61</v>
      </c>
      <c r="B62" s="14">
        <f t="shared" ca="1" si="4"/>
        <v>-6.3843463629684931E-4</v>
      </c>
      <c r="C62" s="14">
        <f t="shared" ca="1" si="3"/>
        <v>-4.1397542199690272E-4</v>
      </c>
      <c r="D62" s="14">
        <f t="shared" ca="1" si="3"/>
        <v>-5.6956116736857777E-4</v>
      </c>
      <c r="E62" s="14">
        <f t="shared" ca="1" si="3"/>
        <v>-7.4705092506580008E-4</v>
      </c>
      <c r="F62" s="14">
        <f t="shared" ca="1" si="3"/>
        <v>-6.6209024463192512E-4</v>
      </c>
      <c r="G62" s="14">
        <f t="shared" ca="1" si="3"/>
        <v>-8.0355750593681251E-4</v>
      </c>
      <c r="H62" s="14">
        <f t="shared" ca="1" si="3"/>
        <v>-7.6052929017733585E-4</v>
      </c>
      <c r="I62" s="14">
        <f t="shared" ca="1" si="3"/>
        <v>-8.2643142563542033E-4</v>
      </c>
      <c r="J62" s="14">
        <f t="shared" ca="1" si="3"/>
        <v>-4.5614860709265167E-4</v>
      </c>
      <c r="K62" s="16">
        <f t="shared" ca="1" si="2"/>
        <v>-7.3678005846258485E-4</v>
      </c>
    </row>
    <row r="63" spans="1:11" x14ac:dyDescent="0.3">
      <c r="A63">
        <v>62</v>
      </c>
      <c r="B63" s="14">
        <f t="shared" ca="1" si="4"/>
        <v>-6.4315493967935608E-4</v>
      </c>
      <c r="C63" s="14">
        <f t="shared" ca="1" si="3"/>
        <v>-2.9817321605541465E-4</v>
      </c>
      <c r="D63" s="14">
        <f t="shared" ca="1" si="3"/>
        <v>-4.1340530529628179E-4</v>
      </c>
      <c r="E63" s="14">
        <f t="shared" ca="1" si="3"/>
        <v>-2.3926713086328655E-4</v>
      </c>
      <c r="F63" s="14">
        <f t="shared" ca="1" si="3"/>
        <v>-3.2501762086897628E-4</v>
      </c>
      <c r="G63" s="14">
        <f t="shared" ca="1" si="3"/>
        <v>-3.2844071670185221E-4</v>
      </c>
      <c r="H63" s="14">
        <f t="shared" ca="1" si="3"/>
        <v>-5.1672697335496793E-4</v>
      </c>
      <c r="I63" s="14">
        <f t="shared" ca="1" si="3"/>
        <v>-4.5788736588983089E-4</v>
      </c>
      <c r="J63" s="14">
        <f t="shared" ca="1" si="3"/>
        <v>-3.8751076344859946E-4</v>
      </c>
      <c r="K63" s="16">
        <f t="shared" ca="1" si="2"/>
        <v>-5.9796286216996959E-4</v>
      </c>
    </row>
    <row r="64" spans="1:11" x14ac:dyDescent="0.3">
      <c r="A64">
        <v>63</v>
      </c>
      <c r="B64" s="14">
        <f t="shared" ca="1" si="4"/>
        <v>3.2640505057537981E-4</v>
      </c>
      <c r="C64" s="14">
        <f t="shared" ca="1" si="3"/>
        <v>1.5076185682597434E-5</v>
      </c>
      <c r="D64" s="14">
        <f t="shared" ca="1" si="3"/>
        <v>2.4836049652929889E-4</v>
      </c>
      <c r="E64" s="14">
        <f t="shared" ca="1" si="3"/>
        <v>1.9031771627729213E-4</v>
      </c>
      <c r="F64" s="14">
        <f t="shared" ca="1" si="3"/>
        <v>7.1662107689636891E-6</v>
      </c>
      <c r="G64" s="14">
        <f t="shared" ca="1" si="3"/>
        <v>2.4093938085571992E-4</v>
      </c>
      <c r="H64" s="14">
        <f t="shared" ca="1" si="3"/>
        <v>5.1757042810038291E-4</v>
      </c>
      <c r="I64" s="14">
        <f t="shared" ca="1" si="3"/>
        <v>9.9514722979252322E-5</v>
      </c>
      <c r="J64" s="14">
        <f t="shared" ca="1" si="3"/>
        <v>2.096294120286079E-4</v>
      </c>
      <c r="K64" s="16">
        <f t="shared" ca="1" si="2"/>
        <v>2.6279703399729857E-4</v>
      </c>
    </row>
    <row r="65" spans="1:11" x14ac:dyDescent="0.3">
      <c r="A65">
        <v>64</v>
      </c>
      <c r="B65" s="14">
        <f t="shared" ca="1" si="4"/>
        <v>-7.7779741105693696E-4</v>
      </c>
      <c r="C65" s="14">
        <f t="shared" ca="1" si="3"/>
        <v>-4.5182187290611234E-4</v>
      </c>
      <c r="D65" s="14">
        <f t="shared" ca="1" si="3"/>
        <v>-6.1391581608185848E-4</v>
      </c>
      <c r="E65" s="14">
        <f t="shared" ca="1" si="3"/>
        <v>-2.1657307146862623E-4</v>
      </c>
      <c r="F65" s="14">
        <f t="shared" ca="1" si="3"/>
        <v>-6.177769397524279E-4</v>
      </c>
      <c r="G65" s="14">
        <f t="shared" ca="1" si="3"/>
        <v>-7.7811295260791168E-4</v>
      </c>
      <c r="H65" s="14">
        <f t="shared" ca="1" si="3"/>
        <v>-4.7272142941548012E-4</v>
      </c>
      <c r="I65" s="14">
        <f t="shared" ca="1" si="3"/>
        <v>-9.1191119529909206E-4</v>
      </c>
      <c r="J65" s="14">
        <f t="shared" ca="1" si="3"/>
        <v>-7.9689426517883769E-4</v>
      </c>
      <c r="K65" s="16">
        <f t="shared" ca="1" si="2"/>
        <v>-7.7291661868457277E-4</v>
      </c>
    </row>
    <row r="66" spans="1:11" x14ac:dyDescent="0.3">
      <c r="A66">
        <v>65</v>
      </c>
      <c r="B66" s="14">
        <f t="shared" ca="1" si="4"/>
        <v>-9.5407117036680326E-4</v>
      </c>
      <c r="C66" s="14">
        <f t="shared" ca="1" si="3"/>
        <v>-5.4136596072418698E-4</v>
      </c>
      <c r="D66" s="14">
        <f t="shared" ca="1" si="3"/>
        <v>-3.4367554691719658E-4</v>
      </c>
      <c r="E66" s="14">
        <f t="shared" ca="1" si="3"/>
        <v>-5.3362867739432875E-4</v>
      </c>
      <c r="F66" s="14">
        <f t="shared" ca="1" si="3"/>
        <v>-8.0457945530174936E-4</v>
      </c>
      <c r="G66" s="14">
        <f t="shared" ca="1" si="3"/>
        <v>-7.3272767059989264E-4</v>
      </c>
      <c r="H66" s="14">
        <f t="shared" ca="1" si="3"/>
        <v>-6.8675891509551042E-4</v>
      </c>
      <c r="I66" s="14">
        <f t="shared" ca="1" si="3"/>
        <v>-1.4206010818884325E-4</v>
      </c>
      <c r="J66" s="14">
        <f t="shared" ca="1" si="3"/>
        <v>-4.1047395211910281E-4</v>
      </c>
      <c r="K66" s="16">
        <f t="shared" ca="1" si="2"/>
        <v>-8.2686338458834571E-4</v>
      </c>
    </row>
    <row r="67" spans="1:11" x14ac:dyDescent="0.3">
      <c r="A67">
        <v>66</v>
      </c>
      <c r="B67" s="14">
        <f t="shared" ca="1" si="4"/>
        <v>-4.3528708837544056E-4</v>
      </c>
      <c r="C67" s="14">
        <f t="shared" ca="1" si="3"/>
        <v>5.7993889562756436E-5</v>
      </c>
      <c r="D67" s="14">
        <f t="shared" ca="1" si="3"/>
        <v>2.4727880789717036E-4</v>
      </c>
      <c r="E67" s="14">
        <f t="shared" ca="1" si="3"/>
        <v>-3.8247044323211132E-5</v>
      </c>
      <c r="F67" s="14">
        <f t="shared" ca="1" si="3"/>
        <v>-5.7192454018173416E-5</v>
      </c>
      <c r="G67" s="14">
        <f t="shared" ca="1" si="3"/>
        <v>-6.5362600421779151E-7</v>
      </c>
      <c r="H67" s="14">
        <f t="shared" ca="1" si="3"/>
        <v>1.2673755442987368E-4</v>
      </c>
      <c r="I67" s="14">
        <f t="shared" ca="1" si="3"/>
        <v>9.4048408555766859E-5</v>
      </c>
      <c r="J67" s="14">
        <f t="shared" ca="1" si="3"/>
        <v>2.7112818626708773E-4</v>
      </c>
      <c r="K67" s="16">
        <f t="shared" ref="K67:K130" ca="1" si="5">_xlfn.NORM.INV(RAND(),0,0.0004)</f>
        <v>1.3652747366965011E-4</v>
      </c>
    </row>
    <row r="68" spans="1:11" x14ac:dyDescent="0.3">
      <c r="A68">
        <v>67</v>
      </c>
      <c r="B68" s="14">
        <f t="shared" ca="1" si="4"/>
        <v>2.0406414273083868E-4</v>
      </c>
      <c r="C68" s="14">
        <f t="shared" ca="1" si="3"/>
        <v>1.9487502507728021E-4</v>
      </c>
      <c r="D68" s="14">
        <f t="shared" ca="1" si="3"/>
        <v>-3.1701071089492501E-5</v>
      </c>
      <c r="E68" s="14">
        <f t="shared" ca="1" si="3"/>
        <v>2.574448341135404E-4</v>
      </c>
      <c r="F68" s="14">
        <f t="shared" ca="1" si="3"/>
        <v>3.6508955576157736E-4</v>
      </c>
      <c r="G68" s="14">
        <f t="shared" ca="1" si="3"/>
        <v>2.2425794317895543E-4</v>
      </c>
      <c r="H68" s="14">
        <f t="shared" ca="1" si="3"/>
        <v>1.1683425460513735E-4</v>
      </c>
      <c r="I68" s="14">
        <f t="shared" ca="1" si="3"/>
        <v>1.1307456727317269E-4</v>
      </c>
      <c r="J68" s="14">
        <f t="shared" ca="1" si="3"/>
        <v>6.4161012198303102E-5</v>
      </c>
      <c r="K68" s="16">
        <f t="shared" ca="1" si="5"/>
        <v>1.5749332844575961E-4</v>
      </c>
    </row>
    <row r="69" spans="1:11" x14ac:dyDescent="0.3">
      <c r="A69">
        <v>68</v>
      </c>
      <c r="B69" s="14">
        <f t="shared" ca="1" si="4"/>
        <v>-6.2769811106127779E-4</v>
      </c>
      <c r="C69" s="14">
        <f t="shared" ca="1" si="3"/>
        <v>4.2894143877160755E-6</v>
      </c>
      <c r="D69" s="14">
        <f t="shared" ca="1" si="3"/>
        <v>-1.3259171749802241E-4</v>
      </c>
      <c r="E69" s="14">
        <f t="shared" ca="1" si="3"/>
        <v>3.5740974406867442E-5</v>
      </c>
      <c r="F69" s="14">
        <f t="shared" ca="1" si="3"/>
        <v>-1.7249378197810216E-4</v>
      </c>
      <c r="G69" s="14">
        <f t="shared" ca="1" si="3"/>
        <v>-3.4970443148627802E-4</v>
      </c>
      <c r="H69" s="14">
        <f t="shared" ca="1" si="3"/>
        <v>-1.0950586546060259E-4</v>
      </c>
      <c r="I69" s="14">
        <f t="shared" ca="1" si="3"/>
        <v>-4.9310210300263586E-5</v>
      </c>
      <c r="J69" s="14">
        <f t="shared" ca="1" si="3"/>
        <v>-5.8168783420222137E-5</v>
      </c>
      <c r="K69" s="16">
        <f t="shared" ca="1" si="5"/>
        <v>-1.4616631263101004E-4</v>
      </c>
    </row>
    <row r="70" spans="1:11" x14ac:dyDescent="0.3">
      <c r="A70">
        <v>69</v>
      </c>
      <c r="B70" s="14">
        <f t="shared" ca="1" si="4"/>
        <v>5.0702498879268317E-4</v>
      </c>
      <c r="C70" s="14">
        <f t="shared" ca="1" si="3"/>
        <v>4.8083300005519734E-4</v>
      </c>
      <c r="D70" s="14">
        <f t="shared" ca="1" si="3"/>
        <v>1.6911962559968969E-4</v>
      </c>
      <c r="E70" s="14">
        <f t="shared" ca="1" si="3"/>
        <v>3.1660500494498504E-4</v>
      </c>
      <c r="F70" s="14">
        <f t="shared" ca="1" si="3"/>
        <v>1.4022752610483367E-4</v>
      </c>
      <c r="G70" s="14">
        <f t="shared" ca="1" si="3"/>
        <v>5.4188004895405707E-4</v>
      </c>
      <c r="H70" s="14">
        <f t="shared" ca="1" si="3"/>
        <v>1.6044517628450636E-4</v>
      </c>
      <c r="I70" s="14">
        <f t="shared" ca="1" si="3"/>
        <v>4.5034724652728587E-4</v>
      </c>
      <c r="J70" s="14">
        <f t="shared" ca="1" si="3"/>
        <v>3.5123996565431014E-4</v>
      </c>
      <c r="K70" s="16">
        <f t="shared" ca="1" si="5"/>
        <v>5.7495874186966843E-4</v>
      </c>
    </row>
    <row r="71" spans="1:11" x14ac:dyDescent="0.3">
      <c r="A71">
        <v>70</v>
      </c>
      <c r="B71" s="14">
        <f t="shared" ca="1" si="4"/>
        <v>-4.4289975306870946E-5</v>
      </c>
      <c r="C71" s="14">
        <f t="shared" ca="1" si="3"/>
        <v>-3.4417288791702247E-4</v>
      </c>
      <c r="D71" s="14">
        <f t="shared" ca="1" si="3"/>
        <v>-1.2213955137426109E-4</v>
      </c>
      <c r="E71" s="14">
        <f t="shared" ca="1" si="3"/>
        <v>-3.1868132936580472E-5</v>
      </c>
      <c r="F71" s="14">
        <f t="shared" ca="1" si="3"/>
        <v>-2.0491330439201044E-4</v>
      </c>
      <c r="G71" s="14">
        <f t="shared" ca="1" si="3"/>
        <v>-3.6000072391483608E-4</v>
      </c>
      <c r="H71" s="14">
        <f t="shared" ca="1" si="3"/>
        <v>6.5723098325179034E-5</v>
      </c>
      <c r="I71" s="14">
        <f t="shared" ca="1" si="3"/>
        <v>-2.2451650748688668E-4</v>
      </c>
      <c r="J71" s="14">
        <f t="shared" ca="1" si="3"/>
        <v>-1.4462343745051914E-4</v>
      </c>
      <c r="K71" s="16">
        <f t="shared" ca="1" si="5"/>
        <v>-2.7742099181465884E-4</v>
      </c>
    </row>
    <row r="72" spans="1:11" x14ac:dyDescent="0.3">
      <c r="A72">
        <v>71</v>
      </c>
      <c r="B72" s="14">
        <f t="shared" ca="1" si="4"/>
        <v>-7.3220574553452267E-5</v>
      </c>
      <c r="C72" s="14">
        <f t="shared" ca="1" si="3"/>
        <v>-8.4880769214341881E-5</v>
      </c>
      <c r="D72" s="14">
        <f t="shared" ca="1" si="3"/>
        <v>-1.9300449221531679E-5</v>
      </c>
      <c r="E72" s="14">
        <f t="shared" ca="1" si="3"/>
        <v>-1.5955817252718055E-4</v>
      </c>
      <c r="F72" s="14">
        <f t="shared" ca="1" si="3"/>
        <v>-2.2109512874299159E-4</v>
      </c>
      <c r="G72" s="14">
        <f t="shared" ca="1" si="3"/>
        <v>-1.8098298886956937E-4</v>
      </c>
      <c r="H72" s="14">
        <f t="shared" ca="1" si="3"/>
        <v>1.808201786647061E-4</v>
      </c>
      <c r="I72" s="14">
        <f t="shared" ca="1" si="3"/>
        <v>-3.0528650495616737E-4</v>
      </c>
      <c r="J72" s="14">
        <f t="shared" ca="1" si="3"/>
        <v>1.7136720481621386E-4</v>
      </c>
      <c r="K72" s="16">
        <f t="shared" ca="1" si="5"/>
        <v>-6.8034652473004153E-5</v>
      </c>
    </row>
    <row r="73" spans="1:11" x14ac:dyDescent="0.3">
      <c r="A73">
        <v>72</v>
      </c>
      <c r="B73" s="14">
        <f t="shared" ca="1" si="4"/>
        <v>2.908484166810161E-4</v>
      </c>
      <c r="C73" s="14">
        <f t="shared" ca="1" si="3"/>
        <v>1.8655115871836676E-4</v>
      </c>
      <c r="D73" s="14">
        <f t="shared" ca="1" si="3"/>
        <v>2.8955828461292555E-4</v>
      </c>
      <c r="E73" s="14">
        <f t="shared" ca="1" si="3"/>
        <v>1.8632826604678669E-4</v>
      </c>
      <c r="F73" s="14">
        <f t="shared" ca="1" si="3"/>
        <v>-1.0388943463291735E-5</v>
      </c>
      <c r="G73" s="14">
        <f t="shared" ca="1" si="3"/>
        <v>1.5130858442523998E-4</v>
      </c>
      <c r="H73" s="14">
        <f t="shared" ca="1" si="3"/>
        <v>7.4496687631743009E-5</v>
      </c>
      <c r="I73" s="14">
        <f t="shared" ca="1" si="3"/>
        <v>6.7226655297000537E-5</v>
      </c>
      <c r="J73" s="14">
        <f t="shared" ca="1" si="3"/>
        <v>2.5702235412784779E-6</v>
      </c>
      <c r="K73" s="16">
        <f t="shared" ca="1" si="5"/>
        <v>-1.0598023048996279E-6</v>
      </c>
    </row>
    <row r="74" spans="1:11" x14ac:dyDescent="0.3">
      <c r="A74">
        <v>73</v>
      </c>
      <c r="B74" s="14">
        <f t="shared" ca="1" si="4"/>
        <v>2.6949257205712885E-4</v>
      </c>
      <c r="C74" s="14">
        <f t="shared" ca="1" si="3"/>
        <v>6.2417570101240549E-4</v>
      </c>
      <c r="D74" s="14">
        <f t="shared" ca="1" si="3"/>
        <v>5.0143917900482486E-4</v>
      </c>
      <c r="E74" s="14">
        <f t="shared" ca="1" si="3"/>
        <v>6.9705791816592378E-4</v>
      </c>
      <c r="F74" s="14">
        <f t="shared" ca="1" si="3"/>
        <v>1.973341188078188E-4</v>
      </c>
      <c r="G74" s="14">
        <f t="shared" ca="1" si="3"/>
        <v>2.251909923035627E-4</v>
      </c>
      <c r="H74" s="14">
        <f t="shared" ca="1" si="3"/>
        <v>1.5817469553393898E-4</v>
      </c>
      <c r="I74" s="14">
        <f t="shared" ca="1" si="3"/>
        <v>6.7732402781727191E-4</v>
      </c>
      <c r="J74" s="14">
        <f t="shared" ca="1" si="3"/>
        <v>7.4967838453928229E-4</v>
      </c>
      <c r="K74" s="16">
        <f t="shared" ca="1" si="5"/>
        <v>4.9520060710798509E-4</v>
      </c>
    </row>
    <row r="75" spans="1:11" x14ac:dyDescent="0.3">
      <c r="A75">
        <v>74</v>
      </c>
      <c r="B75" s="14">
        <f t="shared" ca="1" si="4"/>
        <v>-7.7656787949376295E-5</v>
      </c>
      <c r="C75" s="14">
        <f t="shared" ca="1" si="3"/>
        <v>3.9169645379594318E-4</v>
      </c>
      <c r="D75" s="14">
        <f t="shared" ca="1" si="3"/>
        <v>3.2109496476610265E-5</v>
      </c>
      <c r="E75" s="14">
        <f t="shared" ca="1" si="3"/>
        <v>-3.5035484337411706E-4</v>
      </c>
      <c r="F75" s="14">
        <f t="shared" ca="1" si="3"/>
        <v>-9.55944182362487E-5</v>
      </c>
      <c r="G75" s="14">
        <f t="shared" ca="1" si="3"/>
        <v>3.4627226553992643E-4</v>
      </c>
      <c r="H75" s="14">
        <f t="shared" ca="1" si="3"/>
        <v>2.2403672182401491E-6</v>
      </c>
      <c r="I75" s="14">
        <f t="shared" ca="1" si="3"/>
        <v>1.2314948656037396E-4</v>
      </c>
      <c r="J75" s="14">
        <f t="shared" ca="1" si="3"/>
        <v>2.4599868190780771E-4</v>
      </c>
      <c r="K75" s="16">
        <f t="shared" ca="1" si="5"/>
        <v>4.3348737157276917E-5</v>
      </c>
    </row>
    <row r="76" spans="1:11" x14ac:dyDescent="0.3">
      <c r="A76">
        <v>75</v>
      </c>
      <c r="B76" s="14">
        <f t="shared" ca="1" si="4"/>
        <v>-4.3154971607884182E-5</v>
      </c>
      <c r="C76" s="14">
        <f t="shared" ca="1" si="3"/>
        <v>8.9473886216635506E-5</v>
      </c>
      <c r="D76" s="14">
        <f t="shared" ca="1" si="3"/>
        <v>5.7815659785599217E-6</v>
      </c>
      <c r="E76" s="14">
        <f t="shared" ca="1" si="3"/>
        <v>-2.5617487638602274E-4</v>
      </c>
      <c r="F76" s="14">
        <f t="shared" ca="1" si="3"/>
        <v>4.9848505667181929E-5</v>
      </c>
      <c r="G76" s="14">
        <f t="shared" ref="C76:J108" ca="1" si="6">0.8*$K76 + 0.6*_xlfn.NORM.INV(RAND(),0,0.0003)</f>
        <v>1.1561955661446348E-4</v>
      </c>
      <c r="H76" s="14">
        <f t="shared" ca="1" si="6"/>
        <v>3.9618252834712952E-4</v>
      </c>
      <c r="I76" s="14">
        <f t="shared" ca="1" si="6"/>
        <v>1.354292851735766E-4</v>
      </c>
      <c r="J76" s="14">
        <f t="shared" ca="1" si="6"/>
        <v>1.5415319982853162E-5</v>
      </c>
      <c r="K76" s="16">
        <f t="shared" ca="1" si="5"/>
        <v>1.9234534407273297E-4</v>
      </c>
    </row>
    <row r="77" spans="1:11" x14ac:dyDescent="0.3">
      <c r="A77">
        <v>76</v>
      </c>
      <c r="B77" s="14">
        <f t="shared" ca="1" si="4"/>
        <v>1.0358041821328827E-4</v>
      </c>
      <c r="C77" s="14">
        <f t="shared" ca="1" si="6"/>
        <v>1.6471058941661105E-4</v>
      </c>
      <c r="D77" s="14">
        <f t="shared" ca="1" si="6"/>
        <v>4.7681057774063727E-4</v>
      </c>
      <c r="E77" s="14">
        <f t="shared" ca="1" si="6"/>
        <v>1.7830759868666597E-4</v>
      </c>
      <c r="F77" s="14">
        <f t="shared" ca="1" si="6"/>
        <v>-1.4291671360414305E-4</v>
      </c>
      <c r="G77" s="14">
        <f t="shared" ca="1" si="6"/>
        <v>-6.9434815939465908E-5</v>
      </c>
      <c r="H77" s="14">
        <f t="shared" ca="1" si="6"/>
        <v>-1.2960423975109887E-4</v>
      </c>
      <c r="I77" s="14">
        <f t="shared" ca="1" si="6"/>
        <v>1.608584689198571E-4</v>
      </c>
      <c r="J77" s="14">
        <f t="shared" ca="1" si="6"/>
        <v>-4.4411979341389552E-5</v>
      </c>
      <c r="K77" s="16">
        <f t="shared" ca="1" si="5"/>
        <v>1.1031688930842446E-4</v>
      </c>
    </row>
    <row r="78" spans="1:11" x14ac:dyDescent="0.3">
      <c r="A78">
        <v>77</v>
      </c>
      <c r="B78" s="14">
        <f t="shared" ca="1" si="4"/>
        <v>8.8455017136707437E-5</v>
      </c>
      <c r="C78" s="14">
        <f t="shared" ca="1" si="6"/>
        <v>-2.6437675794330501E-5</v>
      </c>
      <c r="D78" s="14">
        <f t="shared" ca="1" si="6"/>
        <v>-2.425966883599285E-4</v>
      </c>
      <c r="E78" s="14">
        <f t="shared" ca="1" si="6"/>
        <v>7.8843266210943349E-5</v>
      </c>
      <c r="F78" s="14">
        <f t="shared" ca="1" si="6"/>
        <v>-1.4044564726478536E-4</v>
      </c>
      <c r="G78" s="14">
        <f t="shared" ca="1" si="6"/>
        <v>-7.6457794845380774E-5</v>
      </c>
      <c r="H78" s="14">
        <f t="shared" ca="1" si="6"/>
        <v>-6.5690607729543558E-5</v>
      </c>
      <c r="I78" s="14">
        <f t="shared" ca="1" si="6"/>
        <v>1.7164175508976078E-4</v>
      </c>
      <c r="J78" s="14">
        <f t="shared" ca="1" si="6"/>
        <v>1.9718680413077929E-4</v>
      </c>
      <c r="K78" s="16">
        <f t="shared" ca="1" si="5"/>
        <v>-8.2490776174032874E-5</v>
      </c>
    </row>
    <row r="79" spans="1:11" x14ac:dyDescent="0.3">
      <c r="A79">
        <v>78</v>
      </c>
      <c r="B79" s="14">
        <f t="shared" ca="1" si="4"/>
        <v>-5.6317247662863602E-5</v>
      </c>
      <c r="C79" s="14">
        <f t="shared" ca="1" si="6"/>
        <v>-5.5003992803161664E-5</v>
      </c>
      <c r="D79" s="14">
        <f t="shared" ca="1" si="6"/>
        <v>-3.15314763184755E-4</v>
      </c>
      <c r="E79" s="14">
        <f t="shared" ca="1" si="6"/>
        <v>-1.5301413042068384E-4</v>
      </c>
      <c r="F79" s="14">
        <f t="shared" ca="1" si="6"/>
        <v>-2.2694148084973878E-4</v>
      </c>
      <c r="G79" s="14">
        <f t="shared" ca="1" si="6"/>
        <v>2.2767379459422593E-4</v>
      </c>
      <c r="H79" s="14">
        <f t="shared" ca="1" si="6"/>
        <v>-4.9750327835836863E-5</v>
      </c>
      <c r="I79" s="14">
        <f t="shared" ca="1" si="6"/>
        <v>-5.4432690228733865E-5</v>
      </c>
      <c r="J79" s="14">
        <f t="shared" ca="1" si="6"/>
        <v>-4.1796391064315472E-4</v>
      </c>
      <c r="K79" s="16">
        <f t="shared" ca="1" si="5"/>
        <v>-1.6902996608610763E-4</v>
      </c>
    </row>
    <row r="80" spans="1:11" x14ac:dyDescent="0.3">
      <c r="A80">
        <v>79</v>
      </c>
      <c r="B80" s="14">
        <f t="shared" ca="1" si="4"/>
        <v>2.5198718635974991E-4</v>
      </c>
      <c r="C80" s="14">
        <f t="shared" ca="1" si="6"/>
        <v>4.1877840888303471E-4</v>
      </c>
      <c r="D80" s="14">
        <f t="shared" ca="1" si="6"/>
        <v>3.9904971122158641E-4</v>
      </c>
      <c r="E80" s="14">
        <f t="shared" ca="1" si="6"/>
        <v>2.4551468428315407E-4</v>
      </c>
      <c r="F80" s="14">
        <f t="shared" ca="1" si="6"/>
        <v>1.1069899386555678E-4</v>
      </c>
      <c r="G80" s="14">
        <f t="shared" ca="1" si="6"/>
        <v>3.9314302750017926E-4</v>
      </c>
      <c r="H80" s="14">
        <f t="shared" ca="1" si="6"/>
        <v>2.0332196267192542E-4</v>
      </c>
      <c r="I80" s="14">
        <f t="shared" ca="1" si="6"/>
        <v>3.6281472481697753E-4</v>
      </c>
      <c r="J80" s="14">
        <f t="shared" ca="1" si="6"/>
        <v>3.4509029419060129E-4</v>
      </c>
      <c r="K80" s="16">
        <f t="shared" ca="1" si="5"/>
        <v>3.7297874811502343E-4</v>
      </c>
    </row>
    <row r="81" spans="1:11" x14ac:dyDescent="0.3">
      <c r="A81">
        <v>80</v>
      </c>
      <c r="B81" s="14">
        <f t="shared" ca="1" si="4"/>
        <v>5.9100332165470796E-4</v>
      </c>
      <c r="C81" s="14">
        <f t="shared" ca="1" si="6"/>
        <v>4.9090481892107767E-4</v>
      </c>
      <c r="D81" s="14">
        <f t="shared" ca="1" si="6"/>
        <v>6.797156752022871E-4</v>
      </c>
      <c r="E81" s="14">
        <f t="shared" ca="1" si="6"/>
        <v>6.2094332243407661E-4</v>
      </c>
      <c r="F81" s="14">
        <f t="shared" ca="1" si="6"/>
        <v>5.8154571474883709E-4</v>
      </c>
      <c r="G81" s="14">
        <f t="shared" ca="1" si="6"/>
        <v>7.9981590987513048E-4</v>
      </c>
      <c r="H81" s="14">
        <f t="shared" ca="1" si="6"/>
        <v>8.7330207229453956E-4</v>
      </c>
      <c r="I81" s="14">
        <f t="shared" ca="1" si="6"/>
        <v>2.0571880461749787E-4</v>
      </c>
      <c r="J81" s="14">
        <f t="shared" ca="1" si="6"/>
        <v>6.1289267181101554E-4</v>
      </c>
      <c r="K81" s="16">
        <f t="shared" ca="1" si="5"/>
        <v>7.084769228567489E-4</v>
      </c>
    </row>
    <row r="82" spans="1:11" x14ac:dyDescent="0.3">
      <c r="A82">
        <v>81</v>
      </c>
      <c r="B82" s="14">
        <f t="shared" ca="1" si="4"/>
        <v>3.3586809102594136E-4</v>
      </c>
      <c r="C82" s="14">
        <f t="shared" ca="1" si="6"/>
        <v>4.6755417191103203E-4</v>
      </c>
      <c r="D82" s="14">
        <f t="shared" ca="1" si="6"/>
        <v>3.8007367636569807E-4</v>
      </c>
      <c r="E82" s="14">
        <f t="shared" ca="1" si="6"/>
        <v>3.3840396039063896E-4</v>
      </c>
      <c r="F82" s="14">
        <f t="shared" ca="1" si="6"/>
        <v>5.1581031334500707E-4</v>
      </c>
      <c r="G82" s="14">
        <f t="shared" ca="1" si="6"/>
        <v>5.888418009353636E-4</v>
      </c>
      <c r="H82" s="14">
        <f t="shared" ca="1" si="6"/>
        <v>1.5504495079430577E-4</v>
      </c>
      <c r="I82" s="14">
        <f t="shared" ca="1" si="6"/>
        <v>6.6604475560774973E-4</v>
      </c>
      <c r="J82" s="14">
        <f t="shared" ca="1" si="6"/>
        <v>3.9575209101056196E-4</v>
      </c>
      <c r="K82" s="16">
        <f t="shared" ca="1" si="5"/>
        <v>5.0752043001275654E-4</v>
      </c>
    </row>
    <row r="83" spans="1:11" x14ac:dyDescent="0.3">
      <c r="A83">
        <v>82</v>
      </c>
      <c r="B83" s="14">
        <f t="shared" ca="1" si="4"/>
        <v>-1.5815226877655968E-4</v>
      </c>
      <c r="C83" s="14">
        <f t="shared" ca="1" si="6"/>
        <v>-2.6135253509487419E-4</v>
      </c>
      <c r="D83" s="14">
        <f t="shared" ca="1" si="6"/>
        <v>-2.8853339071868722E-4</v>
      </c>
      <c r="E83" s="14">
        <f t="shared" ca="1" si="6"/>
        <v>-1.7196640679323759E-4</v>
      </c>
      <c r="F83" s="14">
        <f t="shared" ca="1" si="6"/>
        <v>-1.3535210110812953E-4</v>
      </c>
      <c r="G83" s="14">
        <f t="shared" ca="1" si="6"/>
        <v>-2.6220465485620587E-4</v>
      </c>
      <c r="H83" s="14">
        <f t="shared" ca="1" si="6"/>
        <v>-1.1302569135776398E-4</v>
      </c>
      <c r="I83" s="14">
        <f t="shared" ca="1" si="6"/>
        <v>-3.0369071298038801E-4</v>
      </c>
      <c r="J83" s="14">
        <f t="shared" ca="1" si="6"/>
        <v>-4.7103564414329558E-4</v>
      </c>
      <c r="K83" s="16">
        <f t="shared" ca="1" si="5"/>
        <v>-3.9326193327105788E-4</v>
      </c>
    </row>
    <row r="84" spans="1:11" x14ac:dyDescent="0.3">
      <c r="A84">
        <v>83</v>
      </c>
      <c r="B84" s="14">
        <f t="shared" ca="1" si="4"/>
        <v>-8.9494238305005958E-5</v>
      </c>
      <c r="C84" s="14">
        <f t="shared" ca="1" si="6"/>
        <v>-3.3539599311542382E-4</v>
      </c>
      <c r="D84" s="14">
        <f t="shared" ca="1" si="6"/>
        <v>-1.8628917468432429E-4</v>
      </c>
      <c r="E84" s="14">
        <f t="shared" ca="1" si="6"/>
        <v>-4.2640063546478123E-5</v>
      </c>
      <c r="F84" s="14">
        <f t="shared" ca="1" si="6"/>
        <v>-3.3895228457317482E-4</v>
      </c>
      <c r="G84" s="14">
        <f t="shared" ca="1" si="6"/>
        <v>-4.7339196397913852E-4</v>
      </c>
      <c r="H84" s="14">
        <f t="shared" ca="1" si="6"/>
        <v>-1.3022162200683254E-4</v>
      </c>
      <c r="I84" s="14">
        <f t="shared" ca="1" si="6"/>
        <v>-4.5995719578454747E-4</v>
      </c>
      <c r="J84" s="14">
        <f t="shared" ca="1" si="6"/>
        <v>-2.1481038987251484E-4</v>
      </c>
      <c r="K84" s="16">
        <f t="shared" ca="1" si="5"/>
        <v>-2.5876207823046215E-4</v>
      </c>
    </row>
    <row r="85" spans="1:11" x14ac:dyDescent="0.3">
      <c r="A85">
        <v>84</v>
      </c>
      <c r="B85" s="14">
        <f t="shared" ca="1" si="4"/>
        <v>2.890834975145378E-4</v>
      </c>
      <c r="C85" s="14">
        <f t="shared" ca="1" si="6"/>
        <v>-1.9611316852011779E-4</v>
      </c>
      <c r="D85" s="14">
        <f t="shared" ca="1" si="6"/>
        <v>4.2306332070835115E-4</v>
      </c>
      <c r="E85" s="14">
        <f t="shared" ca="1" si="6"/>
        <v>-1.7878650679710784E-4</v>
      </c>
      <c r="F85" s="14">
        <f t="shared" ca="1" si="6"/>
        <v>2.2479886952022393E-4</v>
      </c>
      <c r="G85" s="14">
        <f t="shared" ca="1" si="6"/>
        <v>-1.5082073466295685E-4</v>
      </c>
      <c r="H85" s="14">
        <f t="shared" ca="1" si="6"/>
        <v>-3.13554433482552E-4</v>
      </c>
      <c r="I85" s="14">
        <f t="shared" ca="1" si="6"/>
        <v>-4.6196896759265806E-5</v>
      </c>
      <c r="J85" s="14">
        <f t="shared" ca="1" si="6"/>
        <v>-1.3076422795916772E-4</v>
      </c>
      <c r="K85" s="16">
        <f t="shared" ca="1" si="5"/>
        <v>-6.1074827315297275E-5</v>
      </c>
    </row>
    <row r="86" spans="1:11" x14ac:dyDescent="0.3">
      <c r="A86">
        <v>85</v>
      </c>
      <c r="B86" s="14">
        <f t="shared" ca="1" si="4"/>
        <v>1.9542162261918232E-4</v>
      </c>
      <c r="C86" s="14">
        <f t="shared" ca="1" si="6"/>
        <v>2.4842706830656251E-5</v>
      </c>
      <c r="D86" s="14">
        <f t="shared" ca="1" si="6"/>
        <v>3.0636685023210182E-4</v>
      </c>
      <c r="E86" s="14">
        <f t="shared" ca="1" si="6"/>
        <v>-3.5431753400335173E-4</v>
      </c>
      <c r="F86" s="14">
        <f t="shared" ca="1" si="6"/>
        <v>1.6770962791983905E-4</v>
      </c>
      <c r="G86" s="14">
        <f t="shared" ca="1" si="6"/>
        <v>-3.3430843000364989E-4</v>
      </c>
      <c r="H86" s="14">
        <f t="shared" ca="1" si="6"/>
        <v>-1.4706188201501534E-4</v>
      </c>
      <c r="I86" s="14">
        <f t="shared" ca="1" si="6"/>
        <v>-4.4833449215747048E-6</v>
      </c>
      <c r="J86" s="14">
        <f t="shared" ca="1" si="6"/>
        <v>-1.6303219885846948E-4</v>
      </c>
      <c r="K86" s="16">
        <f t="shared" ca="1" si="5"/>
        <v>-1.787835575487221E-4</v>
      </c>
    </row>
    <row r="87" spans="1:11" x14ac:dyDescent="0.3">
      <c r="A87">
        <v>86</v>
      </c>
      <c r="B87" s="14">
        <f t="shared" ca="1" si="4"/>
        <v>-4.3634663845996984E-4</v>
      </c>
      <c r="C87" s="14">
        <f t="shared" ca="1" si="6"/>
        <v>-4.8569542570195363E-4</v>
      </c>
      <c r="D87" s="14">
        <f t="shared" ca="1" si="6"/>
        <v>-7.0124924474172139E-4</v>
      </c>
      <c r="E87" s="14">
        <f t="shared" ca="1" si="6"/>
        <v>-4.8994707026449368E-4</v>
      </c>
      <c r="F87" s="14">
        <f t="shared" ca="1" si="6"/>
        <v>-5.0116334595916149E-4</v>
      </c>
      <c r="G87" s="14">
        <f t="shared" ca="1" si="6"/>
        <v>-3.2660943708537858E-4</v>
      </c>
      <c r="H87" s="14">
        <f t="shared" ca="1" si="6"/>
        <v>-6.3495376654750121E-4</v>
      </c>
      <c r="I87" s="14">
        <f t="shared" ca="1" si="6"/>
        <v>-1.5645993131413563E-4</v>
      </c>
      <c r="J87" s="14">
        <f t="shared" ca="1" si="6"/>
        <v>-6.2672915132217183E-4</v>
      </c>
      <c r="K87" s="16">
        <f t="shared" ca="1" si="5"/>
        <v>-6.3387651175029775E-4</v>
      </c>
    </row>
    <row r="88" spans="1:11" x14ac:dyDescent="0.3">
      <c r="A88">
        <v>87</v>
      </c>
      <c r="B88" s="14">
        <f t="shared" ca="1" si="4"/>
        <v>4.03358446844049E-4</v>
      </c>
      <c r="C88" s="14">
        <f t="shared" ca="1" si="6"/>
        <v>6.9668488611550783E-4</v>
      </c>
      <c r="D88" s="14">
        <f t="shared" ca="1" si="6"/>
        <v>4.9856531509055474E-4</v>
      </c>
      <c r="E88" s="14">
        <f t="shared" ca="1" si="6"/>
        <v>5.3604720668279783E-4</v>
      </c>
      <c r="F88" s="14">
        <f t="shared" ca="1" si="6"/>
        <v>5.0457959456610404E-4</v>
      </c>
      <c r="G88" s="14">
        <f t="shared" ca="1" si="6"/>
        <v>2.2547794087222884E-4</v>
      </c>
      <c r="H88" s="14">
        <f t="shared" ca="1" si="6"/>
        <v>3.7042890056597673E-4</v>
      </c>
      <c r="I88" s="14">
        <f t="shared" ca="1" si="6"/>
        <v>4.1101444527611906E-4</v>
      </c>
      <c r="J88" s="14">
        <f t="shared" ca="1" si="6"/>
        <v>7.6103734418933762E-4</v>
      </c>
      <c r="K88" s="16">
        <f t="shared" ca="1" si="5"/>
        <v>5.7047908660880101E-4</v>
      </c>
    </row>
    <row r="89" spans="1:11" x14ac:dyDescent="0.3">
      <c r="A89">
        <v>88</v>
      </c>
      <c r="B89" s="14">
        <f t="shared" ca="1" si="4"/>
        <v>-5.9070801504855258E-5</v>
      </c>
      <c r="C89" s="14">
        <f t="shared" ca="1" si="6"/>
        <v>-2.4343391016748997E-4</v>
      </c>
      <c r="D89" s="14">
        <f t="shared" ca="1" si="6"/>
        <v>-6.5210608823701888E-4</v>
      </c>
      <c r="E89" s="14">
        <f t="shared" ca="1" si="6"/>
        <v>-4.8065374982792023E-4</v>
      </c>
      <c r="F89" s="14">
        <f t="shared" ca="1" si="6"/>
        <v>-2.6338995242903093E-4</v>
      </c>
      <c r="G89" s="14">
        <f t="shared" ca="1" si="6"/>
        <v>-6.8885806213416086E-4</v>
      </c>
      <c r="H89" s="14">
        <f t="shared" ca="1" si="6"/>
        <v>-4.0499251090125751E-4</v>
      </c>
      <c r="I89" s="14">
        <f t="shared" ca="1" si="6"/>
        <v>-3.6901798061285212E-4</v>
      </c>
      <c r="J89" s="14">
        <f t="shared" ca="1" si="6"/>
        <v>-2.7324022545985213E-4</v>
      </c>
      <c r="K89" s="16">
        <f t="shared" ca="1" si="5"/>
        <v>-4.4779171646745297E-4</v>
      </c>
    </row>
    <row r="90" spans="1:11" x14ac:dyDescent="0.3">
      <c r="A90">
        <v>89</v>
      </c>
      <c r="B90" s="14">
        <f t="shared" ca="1" si="4"/>
        <v>4.7492528481997409E-4</v>
      </c>
      <c r="C90" s="14">
        <f t="shared" ca="1" si="6"/>
        <v>1.9354739613241948E-4</v>
      </c>
      <c r="D90" s="14">
        <f t="shared" ca="1" si="6"/>
        <v>4.3593994247237845E-4</v>
      </c>
      <c r="E90" s="14">
        <f t="shared" ca="1" si="6"/>
        <v>-4.5830695935326362E-5</v>
      </c>
      <c r="F90" s="14">
        <f t="shared" ca="1" si="6"/>
        <v>3.0231820777223571E-4</v>
      </c>
      <c r="G90" s="14">
        <f t="shared" ca="1" si="6"/>
        <v>5.0872108763976194E-4</v>
      </c>
      <c r="H90" s="14">
        <f t="shared" ca="1" si="6"/>
        <v>2.131292441046775E-4</v>
      </c>
      <c r="I90" s="14">
        <f t="shared" ca="1" si="6"/>
        <v>5.6764527093046749E-4</v>
      </c>
      <c r="J90" s="14">
        <f t="shared" ca="1" si="6"/>
        <v>3.4768491446558855E-4</v>
      </c>
      <c r="K90" s="16">
        <f t="shared" ca="1" si="5"/>
        <v>4.7595338524863496E-4</v>
      </c>
    </row>
    <row r="91" spans="1:11" x14ac:dyDescent="0.3">
      <c r="A91">
        <v>90</v>
      </c>
      <c r="B91" s="14">
        <f t="shared" ca="1" si="4"/>
        <v>-2.4340214392473323E-4</v>
      </c>
      <c r="C91" s="14">
        <f t="shared" ca="1" si="6"/>
        <v>-2.7377801164931521E-4</v>
      </c>
      <c r="D91" s="14">
        <f t="shared" ca="1" si="6"/>
        <v>-5.0496288349646118E-4</v>
      </c>
      <c r="E91" s="14">
        <f t="shared" ca="1" si="6"/>
        <v>-8.2882980746639919E-4</v>
      </c>
      <c r="F91" s="14">
        <f t="shared" ca="1" si="6"/>
        <v>-5.0058177593764915E-4</v>
      </c>
      <c r="G91" s="14">
        <f t="shared" ca="1" si="6"/>
        <v>-6.1043949611476727E-4</v>
      </c>
      <c r="H91" s="14">
        <f t="shared" ca="1" si="6"/>
        <v>-2.4736394021402448E-4</v>
      </c>
      <c r="I91" s="14">
        <f t="shared" ca="1" si="6"/>
        <v>-3.9377353681545747E-4</v>
      </c>
      <c r="J91" s="14">
        <f t="shared" ca="1" si="6"/>
        <v>-5.5443794956346905E-4</v>
      </c>
      <c r="K91" s="16">
        <f t="shared" ca="1" si="5"/>
        <v>-5.4509251788242418E-4</v>
      </c>
    </row>
    <row r="92" spans="1:11" x14ac:dyDescent="0.3">
      <c r="A92">
        <v>91</v>
      </c>
      <c r="B92" s="14">
        <f t="shared" ca="1" si="4"/>
        <v>3.7119280270229624E-4</v>
      </c>
      <c r="C92" s="14">
        <f t="shared" ca="1" si="6"/>
        <v>-7.3954331762775025E-5</v>
      </c>
      <c r="D92" s="14">
        <f t="shared" ca="1" si="6"/>
        <v>2.4767628747301824E-5</v>
      </c>
      <c r="E92" s="14">
        <f t="shared" ca="1" si="6"/>
        <v>1.4101041429996909E-4</v>
      </c>
      <c r="F92" s="14">
        <f t="shared" ca="1" si="6"/>
        <v>1.9865356670951715E-4</v>
      </c>
      <c r="G92" s="14">
        <f t="shared" ca="1" si="6"/>
        <v>-2.1866021190015787E-4</v>
      </c>
      <c r="H92" s="14">
        <f t="shared" ca="1" si="6"/>
        <v>1.453375996037184E-4</v>
      </c>
      <c r="I92" s="14">
        <f t="shared" ca="1" si="6"/>
        <v>-8.4869004759233294E-5</v>
      </c>
      <c r="J92" s="14">
        <f t="shared" ca="1" si="6"/>
        <v>1.2617607846718518E-4</v>
      </c>
      <c r="K92" s="16">
        <f t="shared" ca="1" si="5"/>
        <v>-3.6675093526519391E-5</v>
      </c>
    </row>
    <row r="93" spans="1:11" x14ac:dyDescent="0.3">
      <c r="A93">
        <v>92</v>
      </c>
      <c r="B93" s="14">
        <f t="shared" ca="1" si="4"/>
        <v>-3.5827962344124896E-4</v>
      </c>
      <c r="C93" s="14">
        <f t="shared" ca="1" si="6"/>
        <v>-8.4455234426528201E-4</v>
      </c>
      <c r="D93" s="14">
        <f t="shared" ca="1" si="6"/>
        <v>-3.867188418332873E-4</v>
      </c>
      <c r="E93" s="14">
        <f t="shared" ca="1" si="6"/>
        <v>-9.2549221844095649E-5</v>
      </c>
      <c r="F93" s="14">
        <f t="shared" ca="1" si="6"/>
        <v>-3.3899934687810977E-4</v>
      </c>
      <c r="G93" s="14">
        <f t="shared" ca="1" si="6"/>
        <v>-6.0979691648585586E-5</v>
      </c>
      <c r="H93" s="14">
        <f t="shared" ca="1" si="6"/>
        <v>-3.018078626849298E-4</v>
      </c>
      <c r="I93" s="14">
        <f t="shared" ca="1" si="6"/>
        <v>-3.7682547402694146E-4</v>
      </c>
      <c r="J93" s="14">
        <f t="shared" ca="1" si="6"/>
        <v>-4.0290222202843298E-4</v>
      </c>
      <c r="K93" s="16">
        <f t="shared" ca="1" si="5"/>
        <v>-4.531610448716473E-4</v>
      </c>
    </row>
    <row r="94" spans="1:11" x14ac:dyDescent="0.3">
      <c r="A94">
        <v>93</v>
      </c>
      <c r="B94" s="14">
        <f t="shared" ca="1" si="4"/>
        <v>-2.4178049471977565E-5</v>
      </c>
      <c r="C94" s="14">
        <f t="shared" ca="1" si="6"/>
        <v>2.4175295930875125E-4</v>
      </c>
      <c r="D94" s="14">
        <f t="shared" ca="1" si="6"/>
        <v>-1.6004371457450093E-4</v>
      </c>
      <c r="E94" s="14">
        <f t="shared" ca="1" si="6"/>
        <v>-5.9943925718999278E-5</v>
      </c>
      <c r="F94" s="14">
        <f t="shared" ca="1" si="6"/>
        <v>9.9701462528648452E-5</v>
      </c>
      <c r="G94" s="14">
        <f t="shared" ca="1" si="6"/>
        <v>1.5957536137363318E-4</v>
      </c>
      <c r="H94" s="14">
        <f t="shared" ca="1" si="6"/>
        <v>1.1145621526280981E-4</v>
      </c>
      <c r="I94" s="14">
        <f t="shared" ca="1" si="6"/>
        <v>4.5995140477299556E-4</v>
      </c>
      <c r="J94" s="14">
        <f t="shared" ca="1" si="6"/>
        <v>2.0092504459387134E-4</v>
      </c>
      <c r="K94" s="16">
        <f t="shared" ca="1" si="5"/>
        <v>1.8511047621904851E-4</v>
      </c>
    </row>
    <row r="95" spans="1:11" x14ac:dyDescent="0.3">
      <c r="A95">
        <v>94</v>
      </c>
      <c r="B95" s="14">
        <f t="shared" ca="1" si="4"/>
        <v>2.8912415831960401E-5</v>
      </c>
      <c r="C95" s="14">
        <f t="shared" ca="1" si="6"/>
        <v>-1.8508732814438245E-4</v>
      </c>
      <c r="D95" s="14">
        <f t="shared" ca="1" si="6"/>
        <v>-3.7276817045102265E-4</v>
      </c>
      <c r="E95" s="14">
        <f t="shared" ca="1" si="6"/>
        <v>1.1784471530468227E-4</v>
      </c>
      <c r="F95" s="14">
        <f t="shared" ca="1" si="6"/>
        <v>1.6331099926455015E-4</v>
      </c>
      <c r="G95" s="14">
        <f t="shared" ca="1" si="6"/>
        <v>-1.5931472322382151E-4</v>
      </c>
      <c r="H95" s="14">
        <f t="shared" ca="1" si="6"/>
        <v>3.304459221158996E-4</v>
      </c>
      <c r="I95" s="14">
        <f t="shared" ca="1" si="6"/>
        <v>9.4902657675868959E-5</v>
      </c>
      <c r="J95" s="14">
        <f t="shared" ca="1" si="6"/>
        <v>-1.3194501928996715E-4</v>
      </c>
      <c r="K95" s="16">
        <f t="shared" ca="1" si="5"/>
        <v>-6.6027077640741502E-5</v>
      </c>
    </row>
    <row r="96" spans="1:11" x14ac:dyDescent="0.3">
      <c r="A96">
        <v>95</v>
      </c>
      <c r="B96" s="14">
        <f t="shared" ca="1" si="4"/>
        <v>-5.4477476524002677E-4</v>
      </c>
      <c r="C96" s="14">
        <f t="shared" ca="1" si="6"/>
        <v>1.6454272469871759E-4</v>
      </c>
      <c r="D96" s="14">
        <f t="shared" ca="1" si="6"/>
        <v>-1.047133896872315E-4</v>
      </c>
      <c r="E96" s="14">
        <f t="shared" ca="1" si="6"/>
        <v>-1.2911296819102217E-4</v>
      </c>
      <c r="F96" s="14">
        <f t="shared" ca="1" si="6"/>
        <v>8.3797029673469232E-5</v>
      </c>
      <c r="G96" s="14">
        <f t="shared" ca="1" si="6"/>
        <v>-2.0251939786261147E-4</v>
      </c>
      <c r="H96" s="14">
        <f t="shared" ca="1" si="6"/>
        <v>-8.4296352919461756E-5</v>
      </c>
      <c r="I96" s="14">
        <f t="shared" ca="1" si="6"/>
        <v>-3.9279463007221247E-4</v>
      </c>
      <c r="J96" s="14">
        <f t="shared" ca="1" si="6"/>
        <v>-3.5478342811049845E-4</v>
      </c>
      <c r="K96" s="16">
        <f t="shared" ca="1" si="5"/>
        <v>-1.7172021686786377E-4</v>
      </c>
    </row>
    <row r="97" spans="1:11" x14ac:dyDescent="0.3">
      <c r="A97">
        <v>96</v>
      </c>
      <c r="B97" s="14">
        <f t="shared" ca="1" si="4"/>
        <v>1.1788520189579395E-4</v>
      </c>
      <c r="C97" s="14">
        <f t="shared" ca="1" si="6"/>
        <v>1.902736360805211E-4</v>
      </c>
      <c r="D97" s="14">
        <f t="shared" ca="1" si="6"/>
        <v>2.5998063217087504E-4</v>
      </c>
      <c r="E97" s="14">
        <f t="shared" ca="1" si="6"/>
        <v>9.6024982805932097E-5</v>
      </c>
      <c r="F97" s="14">
        <f t="shared" ca="1" si="6"/>
        <v>-2.6548772833900354E-6</v>
      </c>
      <c r="G97" s="14">
        <f t="shared" ca="1" si="6"/>
        <v>1.0387087555081923E-4</v>
      </c>
      <c r="H97" s="14">
        <f t="shared" ca="1" si="6"/>
        <v>-5.3717416092804353E-4</v>
      </c>
      <c r="I97" s="14">
        <f t="shared" ca="1" si="6"/>
        <v>-4.6825244628214021E-5</v>
      </c>
      <c r="J97" s="14">
        <f t="shared" ca="1" si="6"/>
        <v>-3.3032485807473697E-4</v>
      </c>
      <c r="K97" s="16">
        <f t="shared" ca="1" si="5"/>
        <v>-1.2645239322274266E-4</v>
      </c>
    </row>
    <row r="98" spans="1:11" x14ac:dyDescent="0.3">
      <c r="A98">
        <v>97</v>
      </c>
      <c r="B98" s="14">
        <f t="shared" ca="1" si="4"/>
        <v>3.5501348283413466E-5</v>
      </c>
      <c r="C98" s="14">
        <f t="shared" ca="1" si="6"/>
        <v>1.9255998973146041E-4</v>
      </c>
      <c r="D98" s="14">
        <f t="shared" ca="1" si="6"/>
        <v>-3.1961436238859214E-4</v>
      </c>
      <c r="E98" s="14">
        <f t="shared" ca="1" si="6"/>
        <v>-2.1887706820822913E-4</v>
      </c>
      <c r="F98" s="14">
        <f t="shared" ca="1" si="6"/>
        <v>-1.3733187750533283E-4</v>
      </c>
      <c r="G98" s="14">
        <f t="shared" ca="1" si="6"/>
        <v>1.5516446790181905E-4</v>
      </c>
      <c r="H98" s="14">
        <f t="shared" ca="1" si="6"/>
        <v>-9.9098915872004246E-5</v>
      </c>
      <c r="I98" s="14">
        <f t="shared" ca="1" si="6"/>
        <v>1.1021888744056886E-5</v>
      </c>
      <c r="J98" s="14">
        <f t="shared" ca="1" si="6"/>
        <v>2.8405861542484136E-4</v>
      </c>
      <c r="K98" s="16">
        <f t="shared" ca="1" si="5"/>
        <v>-7.5750065400532874E-5</v>
      </c>
    </row>
    <row r="99" spans="1:11" x14ac:dyDescent="0.3">
      <c r="A99">
        <v>98</v>
      </c>
      <c r="B99" s="14">
        <f t="shared" ca="1" si="4"/>
        <v>-1.9117112487100955E-4</v>
      </c>
      <c r="C99" s="14">
        <f t="shared" ca="1" si="6"/>
        <v>-4.2308990128213218E-4</v>
      </c>
      <c r="D99" s="14">
        <f t="shared" ca="1" si="6"/>
        <v>-1.550521527380797E-5</v>
      </c>
      <c r="E99" s="14">
        <f t="shared" ca="1" si="6"/>
        <v>-1.6855534860936138E-4</v>
      </c>
      <c r="F99" s="14">
        <f t="shared" ca="1" si="6"/>
        <v>-4.0601543914297743E-4</v>
      </c>
      <c r="G99" s="14">
        <f t="shared" ca="1" si="6"/>
        <v>-5.6116435901632704E-5</v>
      </c>
      <c r="H99" s="14">
        <f t="shared" ca="1" si="6"/>
        <v>-2.1667399138221402E-4</v>
      </c>
      <c r="I99" s="14">
        <f t="shared" ca="1" si="6"/>
        <v>-3.8310683793768243E-4</v>
      </c>
      <c r="J99" s="14">
        <f t="shared" ca="1" si="6"/>
        <v>-1.9855892089039274E-4</v>
      </c>
      <c r="K99" s="16">
        <f t="shared" ca="1" si="5"/>
        <v>-3.4280576737781099E-4</v>
      </c>
    </row>
    <row r="100" spans="1:11" x14ac:dyDescent="0.3">
      <c r="A100">
        <v>99</v>
      </c>
      <c r="B100" s="14">
        <f t="shared" ca="1" si="4"/>
        <v>-5.7343359713743685E-5</v>
      </c>
      <c r="C100" s="14">
        <f t="shared" ca="1" si="6"/>
        <v>-2.1501181534187581E-4</v>
      </c>
      <c r="D100" s="14">
        <f t="shared" ca="1" si="6"/>
        <v>-1.3918365670380247E-4</v>
      </c>
      <c r="E100" s="14">
        <f t="shared" ca="1" si="6"/>
        <v>-2.7890253722720758E-4</v>
      </c>
      <c r="F100" s="14">
        <f t="shared" ca="1" si="6"/>
        <v>-2.1959325164012204E-4</v>
      </c>
      <c r="G100" s="14">
        <f t="shared" ca="1" si="6"/>
        <v>-2.2347604623494763E-4</v>
      </c>
      <c r="H100" s="14">
        <f t="shared" ca="1" si="6"/>
        <v>2.1758013920781968E-4</v>
      </c>
      <c r="I100" s="14">
        <f t="shared" ca="1" si="6"/>
        <v>8.3991343941171811E-5</v>
      </c>
      <c r="J100" s="14">
        <f t="shared" ca="1" si="6"/>
        <v>-1.0739099266723533E-4</v>
      </c>
      <c r="K100" s="16">
        <f t="shared" ca="1" si="5"/>
        <v>-1.3995642375231199E-4</v>
      </c>
    </row>
    <row r="101" spans="1:11" x14ac:dyDescent="0.3">
      <c r="A101">
        <v>100</v>
      </c>
      <c r="B101" s="14">
        <f t="shared" ca="1" si="4"/>
        <v>4.5012920441538893E-4</v>
      </c>
      <c r="C101" s="14">
        <f t="shared" ca="1" si="6"/>
        <v>5.4925368585062503E-5</v>
      </c>
      <c r="D101" s="14">
        <f t="shared" ca="1" si="6"/>
        <v>1.5998275674885013E-4</v>
      </c>
      <c r="E101" s="14">
        <f t="shared" ca="1" si="6"/>
        <v>1.7898356747923148E-4</v>
      </c>
      <c r="F101" s="14">
        <f t="shared" ca="1" si="6"/>
        <v>3.0745470283948938E-4</v>
      </c>
      <c r="G101" s="14">
        <f t="shared" ca="1" si="6"/>
        <v>2.9812748908173011E-4</v>
      </c>
      <c r="H101" s="14">
        <f t="shared" ca="1" si="6"/>
        <v>-3.5415914109880982E-5</v>
      </c>
      <c r="I101" s="14">
        <f t="shared" ca="1" si="6"/>
        <v>8.7342618051736558E-5</v>
      </c>
      <c r="J101" s="14">
        <f t="shared" ca="1" si="6"/>
        <v>4.7569313757578211E-4</v>
      </c>
      <c r="K101" s="16">
        <f t="shared" ca="1" si="5"/>
        <v>2.5970481066540127E-4</v>
      </c>
    </row>
    <row r="102" spans="1:11" x14ac:dyDescent="0.3">
      <c r="A102">
        <v>101</v>
      </c>
      <c r="B102" s="14">
        <f t="shared" ca="1" si="4"/>
        <v>2.3084712326181103E-4</v>
      </c>
      <c r="C102" s="14">
        <f t="shared" ca="1" si="6"/>
        <v>1.300122918449217E-4</v>
      </c>
      <c r="D102" s="14">
        <f t="shared" ca="1" si="6"/>
        <v>-5.5365498634735155E-5</v>
      </c>
      <c r="E102" s="14">
        <f t="shared" ca="1" si="6"/>
        <v>2.9008056848335123E-4</v>
      </c>
      <c r="F102" s="14">
        <f t="shared" ca="1" si="6"/>
        <v>2.6934902461134681E-5</v>
      </c>
      <c r="G102" s="14">
        <f t="shared" ca="1" si="6"/>
        <v>1.8647494637134349E-4</v>
      </c>
      <c r="H102" s="14">
        <f t="shared" ca="1" si="6"/>
        <v>4.9006237673351514E-4</v>
      </c>
      <c r="I102" s="14">
        <f t="shared" ca="1" si="6"/>
        <v>2.0663352287761852E-4</v>
      </c>
      <c r="J102" s="14">
        <f t="shared" ca="1" si="6"/>
        <v>2.0835698613510764E-5</v>
      </c>
      <c r="K102" s="16">
        <f t="shared" ca="1" si="5"/>
        <v>4.2535644575466657E-4</v>
      </c>
    </row>
    <row r="103" spans="1:11" x14ac:dyDescent="0.3">
      <c r="A103">
        <v>102</v>
      </c>
      <c r="B103" s="14">
        <f t="shared" ca="1" si="4"/>
        <v>-2.468921925387037E-4</v>
      </c>
      <c r="C103" s="14">
        <f t="shared" ca="1" si="6"/>
        <v>2.5600348958907206E-5</v>
      </c>
      <c r="D103" s="14">
        <f t="shared" ca="1" si="6"/>
        <v>-6.5734088282259732E-4</v>
      </c>
      <c r="E103" s="14">
        <f t="shared" ca="1" si="6"/>
        <v>-2.224525382130675E-4</v>
      </c>
      <c r="F103" s="14">
        <f t="shared" ca="1" si="6"/>
        <v>-2.428871046036587E-4</v>
      </c>
      <c r="G103" s="14">
        <f t="shared" ca="1" si="6"/>
        <v>-8.5048256795856541E-5</v>
      </c>
      <c r="H103" s="14">
        <f t="shared" ca="1" si="6"/>
        <v>-2.6491578702679574E-4</v>
      </c>
      <c r="I103" s="14">
        <f t="shared" ca="1" si="6"/>
        <v>-1.5695730202851206E-4</v>
      </c>
      <c r="J103" s="14">
        <f t="shared" ca="1" si="6"/>
        <v>-5.5722033385142503E-5</v>
      </c>
      <c r="K103" s="16">
        <f t="shared" ca="1" si="5"/>
        <v>-1.845612911849673E-4</v>
      </c>
    </row>
    <row r="104" spans="1:11" x14ac:dyDescent="0.3">
      <c r="A104">
        <v>103</v>
      </c>
      <c r="B104" s="14">
        <f t="shared" ca="1" si="4"/>
        <v>2.1202313046850946E-4</v>
      </c>
      <c r="C104" s="14">
        <f t="shared" ca="1" si="6"/>
        <v>3.2964260535018342E-5</v>
      </c>
      <c r="D104" s="14">
        <f t="shared" ca="1" si="6"/>
        <v>2.2902995118729471E-4</v>
      </c>
      <c r="E104" s="14">
        <f t="shared" ca="1" si="6"/>
        <v>7.3140547424266407E-5</v>
      </c>
      <c r="F104" s="14">
        <f t="shared" ca="1" si="6"/>
        <v>-4.9703244762716207E-5</v>
      </c>
      <c r="G104" s="14">
        <f t="shared" ca="1" si="6"/>
        <v>1.9054777976210301E-4</v>
      </c>
      <c r="H104" s="14">
        <f t="shared" ca="1" si="6"/>
        <v>-2.1723681778700315E-4</v>
      </c>
      <c r="I104" s="14">
        <f t="shared" ca="1" si="6"/>
        <v>-4.9330974551132031E-5</v>
      </c>
      <c r="J104" s="14">
        <f t="shared" ca="1" si="6"/>
        <v>-2.9081003760571722E-4</v>
      </c>
      <c r="K104" s="16">
        <f t="shared" ca="1" si="5"/>
        <v>1.1722094394151282E-4</v>
      </c>
    </row>
    <row r="105" spans="1:11" x14ac:dyDescent="0.3">
      <c r="A105">
        <v>104</v>
      </c>
      <c r="B105" s="14">
        <f t="shared" ca="1" si="4"/>
        <v>-7.1659654074951982E-5</v>
      </c>
      <c r="C105" s="14">
        <f t="shared" ca="1" si="6"/>
        <v>9.6426609194089042E-5</v>
      </c>
      <c r="D105" s="14">
        <f t="shared" ca="1" si="6"/>
        <v>-2.9769472918491383E-4</v>
      </c>
      <c r="E105" s="14">
        <f t="shared" ca="1" si="6"/>
        <v>-3.1171193085357765E-5</v>
      </c>
      <c r="F105" s="14">
        <f t="shared" ca="1" si="6"/>
        <v>-2.2352295331680934E-4</v>
      </c>
      <c r="G105" s="14">
        <f t="shared" ca="1" si="6"/>
        <v>-2.9135374919567696E-4</v>
      </c>
      <c r="H105" s="14">
        <f t="shared" ca="1" si="6"/>
        <v>-2.0765105784244391E-4</v>
      </c>
      <c r="I105" s="14">
        <f t="shared" ca="1" si="6"/>
        <v>-2.8940271237606826E-4</v>
      </c>
      <c r="J105" s="14">
        <f t="shared" ca="1" si="6"/>
        <v>-2.0930878831446984E-4</v>
      </c>
      <c r="K105" s="16">
        <f t="shared" ca="1" si="5"/>
        <v>-2.5370728323171379E-4</v>
      </c>
    </row>
    <row r="106" spans="1:11" x14ac:dyDescent="0.3">
      <c r="A106">
        <v>105</v>
      </c>
      <c r="B106" s="14">
        <f t="shared" ca="1" si="4"/>
        <v>2.1487971734525209E-5</v>
      </c>
      <c r="C106" s="14">
        <f t="shared" ca="1" si="6"/>
        <v>2.6041838139645148E-6</v>
      </c>
      <c r="D106" s="14">
        <f t="shared" ca="1" si="6"/>
        <v>-5.1074195836877489E-5</v>
      </c>
      <c r="E106" s="14">
        <f t="shared" ca="1" si="6"/>
        <v>-1.6446808190468589E-4</v>
      </c>
      <c r="F106" s="14">
        <f t="shared" ca="1" si="6"/>
        <v>-1.0210492714186829E-4</v>
      </c>
      <c r="G106" s="14">
        <f t="shared" ca="1" si="6"/>
        <v>1.0158639727698298E-4</v>
      </c>
      <c r="H106" s="14">
        <f t="shared" ca="1" si="6"/>
        <v>-2.4120466507151041E-5</v>
      </c>
      <c r="I106" s="14">
        <f t="shared" ca="1" si="6"/>
        <v>2.3695751035806867E-4</v>
      </c>
      <c r="J106" s="14">
        <f t="shared" ca="1" si="6"/>
        <v>1.9119063117919153E-4</v>
      </c>
      <c r="K106" s="16">
        <f t="shared" ca="1" si="5"/>
        <v>-6.441864749883884E-5</v>
      </c>
    </row>
    <row r="107" spans="1:11" x14ac:dyDescent="0.3">
      <c r="A107">
        <v>106</v>
      </c>
      <c r="B107" s="14">
        <f t="shared" ca="1" si="4"/>
        <v>5.0154159780169377E-4</v>
      </c>
      <c r="C107" s="14">
        <f t="shared" ca="1" si="6"/>
        <v>6.7774536985889134E-4</v>
      </c>
      <c r="D107" s="14">
        <f t="shared" ca="1" si="6"/>
        <v>5.2927926868905593E-4</v>
      </c>
      <c r="E107" s="14">
        <f t="shared" ca="1" si="6"/>
        <v>5.6762499483326912E-4</v>
      </c>
      <c r="F107" s="14">
        <f t="shared" ca="1" si="6"/>
        <v>5.6876216871363269E-4</v>
      </c>
      <c r="G107" s="14">
        <f t="shared" ca="1" si="6"/>
        <v>6.5878746553260593E-4</v>
      </c>
      <c r="H107" s="14">
        <f t="shared" ca="1" si="6"/>
        <v>6.3594137162770452E-4</v>
      </c>
      <c r="I107" s="14">
        <f t="shared" ca="1" si="6"/>
        <v>1.0134901409539943E-3</v>
      </c>
      <c r="J107" s="14">
        <f t="shared" ca="1" si="6"/>
        <v>5.3877996002099366E-4</v>
      </c>
      <c r="K107" s="16">
        <f t="shared" ca="1" si="5"/>
        <v>7.0393970560511795E-4</v>
      </c>
    </row>
    <row r="108" spans="1:11" x14ac:dyDescent="0.3">
      <c r="A108">
        <v>107</v>
      </c>
      <c r="B108" s="14">
        <f t="shared" ca="1" si="4"/>
        <v>6.0353213778820483E-4</v>
      </c>
      <c r="C108" s="14">
        <f t="shared" ca="1" si="6"/>
        <v>4.0345145113130932E-4</v>
      </c>
      <c r="D108" s="14">
        <f t="shared" ca="1" si="6"/>
        <v>6.3372063352733926E-4</v>
      </c>
      <c r="E108" s="14">
        <f t="shared" ca="1" si="6"/>
        <v>6.3495856949598371E-4</v>
      </c>
      <c r="F108" s="14">
        <f t="shared" ref="C108:J140" ca="1" si="7">0.8*$K108 + 0.6*_xlfn.NORM.INV(RAND(),0,0.0003)</f>
        <v>7.6586255710339897E-4</v>
      </c>
      <c r="G108" s="14">
        <f t="shared" ca="1" si="7"/>
        <v>6.2194281125630595E-4</v>
      </c>
      <c r="H108" s="14">
        <f t="shared" ca="1" si="7"/>
        <v>7.0626838365433911E-4</v>
      </c>
      <c r="I108" s="14">
        <f t="shared" ca="1" si="7"/>
        <v>3.7522746017704773E-4</v>
      </c>
      <c r="J108" s="14">
        <f t="shared" ca="1" si="7"/>
        <v>2.8768431721658624E-4</v>
      </c>
      <c r="K108" s="16">
        <f t="shared" ca="1" si="5"/>
        <v>7.2729969591947151E-4</v>
      </c>
    </row>
    <row r="109" spans="1:11" x14ac:dyDescent="0.3">
      <c r="A109">
        <v>108</v>
      </c>
      <c r="B109" s="14">
        <f t="shared" ref="B109:B172" ca="1" si="8">0.8*$K109 + 0.6*_xlfn.NORM.INV(RAND(),0,0.0003)</f>
        <v>5.8717758430948007E-4</v>
      </c>
      <c r="C109" s="14">
        <f t="shared" ca="1" si="7"/>
        <v>-1.7177641073011552E-6</v>
      </c>
      <c r="D109" s="14">
        <f t="shared" ca="1" si="7"/>
        <v>-2.6541635737421679E-4</v>
      </c>
      <c r="E109" s="14">
        <f t="shared" ca="1" si="7"/>
        <v>7.5990097648011837E-5</v>
      </c>
      <c r="F109" s="14">
        <f t="shared" ca="1" si="7"/>
        <v>1.0926597783566757E-4</v>
      </c>
      <c r="G109" s="14">
        <f t="shared" ca="1" si="7"/>
        <v>3.6411118674318274E-4</v>
      </c>
      <c r="H109" s="14">
        <f t="shared" ca="1" si="7"/>
        <v>4.4635549818618681E-4</v>
      </c>
      <c r="I109" s="14">
        <f t="shared" ca="1" si="7"/>
        <v>-4.3997032111508887E-4</v>
      </c>
      <c r="J109" s="14">
        <f t="shared" ca="1" si="7"/>
        <v>3.6686739064510242E-5</v>
      </c>
      <c r="K109" s="16">
        <f t="shared" ca="1" si="5"/>
        <v>3.5897191518188263E-5</v>
      </c>
    </row>
    <row r="110" spans="1:11" x14ac:dyDescent="0.3">
      <c r="A110">
        <v>109</v>
      </c>
      <c r="B110" s="14">
        <f t="shared" ca="1" si="8"/>
        <v>-1.9349322974401037E-4</v>
      </c>
      <c r="C110" s="14">
        <f t="shared" ca="1" si="7"/>
        <v>-1.8332052677141257E-4</v>
      </c>
      <c r="D110" s="14">
        <f t="shared" ca="1" si="7"/>
        <v>-3.4742685744312412E-4</v>
      </c>
      <c r="E110" s="14">
        <f t="shared" ca="1" si="7"/>
        <v>-3.9304432513303421E-4</v>
      </c>
      <c r="F110" s="14">
        <f t="shared" ca="1" si="7"/>
        <v>-1.6123304426303767E-5</v>
      </c>
      <c r="G110" s="14">
        <f t="shared" ca="1" si="7"/>
        <v>-3.6927415571976255E-4</v>
      </c>
      <c r="H110" s="14">
        <f t="shared" ca="1" si="7"/>
        <v>-3.3145369268257151E-4</v>
      </c>
      <c r="I110" s="14">
        <f t="shared" ca="1" si="7"/>
        <v>-1.4219914260764628E-4</v>
      </c>
      <c r="J110" s="14">
        <f t="shared" ca="1" si="7"/>
        <v>3.2361816781966671E-5</v>
      </c>
      <c r="K110" s="16">
        <f t="shared" ca="1" si="5"/>
        <v>-3.7048210556012536E-4</v>
      </c>
    </row>
    <row r="111" spans="1:11" x14ac:dyDescent="0.3">
      <c r="A111">
        <v>110</v>
      </c>
      <c r="B111" s="14">
        <f t="shared" ca="1" si="8"/>
        <v>2.8168460691456438E-4</v>
      </c>
      <c r="C111" s="14">
        <f t="shared" ca="1" si="7"/>
        <v>6.9060916587097745E-4</v>
      </c>
      <c r="D111" s="14">
        <f t="shared" ca="1" si="7"/>
        <v>2.0062680501805135E-4</v>
      </c>
      <c r="E111" s="14">
        <f t="shared" ca="1" si="7"/>
        <v>6.6976178685441187E-4</v>
      </c>
      <c r="F111" s="14">
        <f t="shared" ca="1" si="7"/>
        <v>2.4243651329080971E-4</v>
      </c>
      <c r="G111" s="14">
        <f t="shared" ca="1" si="7"/>
        <v>2.965333597688848E-4</v>
      </c>
      <c r="H111" s="14">
        <f t="shared" ca="1" si="7"/>
        <v>6.4130002873100296E-4</v>
      </c>
      <c r="I111" s="14">
        <f t="shared" ca="1" si="7"/>
        <v>5.1167918994146373E-4</v>
      </c>
      <c r="J111" s="14">
        <f t="shared" ca="1" si="7"/>
        <v>5.4501759420577623E-4</v>
      </c>
      <c r="K111" s="16">
        <f t="shared" ca="1" si="5"/>
        <v>4.9074747608498874E-4</v>
      </c>
    </row>
    <row r="112" spans="1:11" x14ac:dyDescent="0.3">
      <c r="A112">
        <v>111</v>
      </c>
      <c r="B112" s="14">
        <f t="shared" ca="1" si="8"/>
        <v>-1.3341891857463449E-4</v>
      </c>
      <c r="C112" s="14">
        <f t="shared" ca="1" si="7"/>
        <v>-4.1316839177197575E-4</v>
      </c>
      <c r="D112" s="14">
        <f t="shared" ca="1" si="7"/>
        <v>7.0428616792362557E-6</v>
      </c>
      <c r="E112" s="14">
        <f t="shared" ca="1" si="7"/>
        <v>-2.0629796792980955E-4</v>
      </c>
      <c r="F112" s="14">
        <f t="shared" ca="1" si="7"/>
        <v>2.9723140599730979E-4</v>
      </c>
      <c r="G112" s="14">
        <f t="shared" ca="1" si="7"/>
        <v>-4.8832763477101731E-4</v>
      </c>
      <c r="H112" s="14">
        <f t="shared" ca="1" si="7"/>
        <v>-4.323863131970031E-4</v>
      </c>
      <c r="I112" s="14">
        <f t="shared" ca="1" si="7"/>
        <v>-2.4385376171510425E-4</v>
      </c>
      <c r="J112" s="14">
        <f t="shared" ca="1" si="7"/>
        <v>6.6349474182622337E-5</v>
      </c>
      <c r="K112" s="16">
        <f t="shared" ca="1" si="5"/>
        <v>-2.741435400693378E-4</v>
      </c>
    </row>
    <row r="113" spans="1:11" x14ac:dyDescent="0.3">
      <c r="A113">
        <v>112</v>
      </c>
      <c r="B113" s="14">
        <f t="shared" ca="1" si="8"/>
        <v>-2.4865618866971428E-4</v>
      </c>
      <c r="C113" s="14">
        <f t="shared" ca="1" si="7"/>
        <v>-2.7785976538353881E-4</v>
      </c>
      <c r="D113" s="14">
        <f t="shared" ca="1" si="7"/>
        <v>-7.5505716094168571E-5</v>
      </c>
      <c r="E113" s="14">
        <f t="shared" ca="1" si="7"/>
        <v>7.141990545071621E-5</v>
      </c>
      <c r="F113" s="14">
        <f t="shared" ca="1" si="7"/>
        <v>2.5088349323697538E-4</v>
      </c>
      <c r="G113" s="14">
        <f t="shared" ca="1" si="7"/>
        <v>1.218969737413212E-4</v>
      </c>
      <c r="H113" s="14">
        <f t="shared" ca="1" si="7"/>
        <v>-2.9464040271696685E-4</v>
      </c>
      <c r="I113" s="14">
        <f t="shared" ca="1" si="7"/>
        <v>-3.2452867912807076E-4</v>
      </c>
      <c r="J113" s="14">
        <f t="shared" ca="1" si="7"/>
        <v>-1.0127988954938446E-4</v>
      </c>
      <c r="K113" s="16">
        <f t="shared" ca="1" si="5"/>
        <v>-9.0288151665614936E-5</v>
      </c>
    </row>
    <row r="114" spans="1:11" x14ac:dyDescent="0.3">
      <c r="A114">
        <v>113</v>
      </c>
      <c r="B114" s="14">
        <f t="shared" ca="1" si="8"/>
        <v>-3.0914638112374969E-4</v>
      </c>
      <c r="C114" s="14">
        <f t="shared" ca="1" si="7"/>
        <v>-6.0928865918136318E-4</v>
      </c>
      <c r="D114" s="14">
        <f t="shared" ca="1" si="7"/>
        <v>-5.0610566318856642E-4</v>
      </c>
      <c r="E114" s="14">
        <f t="shared" ca="1" si="7"/>
        <v>-5.6784254018269983E-4</v>
      </c>
      <c r="F114" s="14">
        <f t="shared" ca="1" si="7"/>
        <v>-5.0110876041993926E-4</v>
      </c>
      <c r="G114" s="14">
        <f t="shared" ca="1" si="7"/>
        <v>-2.4360545627222306E-4</v>
      </c>
      <c r="H114" s="14">
        <f t="shared" ca="1" si="7"/>
        <v>-4.6459219370253052E-4</v>
      </c>
      <c r="I114" s="14">
        <f t="shared" ca="1" si="7"/>
        <v>-5.8364284154407769E-4</v>
      </c>
      <c r="J114" s="14">
        <f t="shared" ca="1" si="7"/>
        <v>-4.1023918183235003E-4</v>
      </c>
      <c r="K114" s="16">
        <f t="shared" ca="1" si="5"/>
        <v>-4.8816716533366675E-4</v>
      </c>
    </row>
    <row r="115" spans="1:11" x14ac:dyDescent="0.3">
      <c r="A115">
        <v>114</v>
      </c>
      <c r="B115" s="14">
        <f t="shared" ca="1" si="8"/>
        <v>6.8543035274810319E-5</v>
      </c>
      <c r="C115" s="14">
        <f t="shared" ca="1" si="7"/>
        <v>-2.344519632586509E-4</v>
      </c>
      <c r="D115" s="14">
        <f t="shared" ca="1" si="7"/>
        <v>-8.8920923758468952E-5</v>
      </c>
      <c r="E115" s="14">
        <f t="shared" ca="1" si="7"/>
        <v>5.5433128055923879E-5</v>
      </c>
      <c r="F115" s="14">
        <f t="shared" ca="1" si="7"/>
        <v>-5.0251299282273162E-5</v>
      </c>
      <c r="G115" s="14">
        <f t="shared" ca="1" si="7"/>
        <v>3.1732529050313717E-5</v>
      </c>
      <c r="H115" s="14">
        <f t="shared" ca="1" si="7"/>
        <v>-1.8866911200285104E-4</v>
      </c>
      <c r="I115" s="14">
        <f t="shared" ca="1" si="7"/>
        <v>8.5576329485816582E-5</v>
      </c>
      <c r="J115" s="14">
        <f t="shared" ca="1" si="7"/>
        <v>-4.3688744108032311E-5</v>
      </c>
      <c r="K115" s="16">
        <f t="shared" ca="1" si="5"/>
        <v>-9.429334602755283E-5</v>
      </c>
    </row>
    <row r="116" spans="1:11" x14ac:dyDescent="0.3">
      <c r="A116">
        <v>115</v>
      </c>
      <c r="B116" s="14">
        <f t="shared" ca="1" si="8"/>
        <v>-2.8794990892360502E-4</v>
      </c>
      <c r="C116" s="14">
        <f t="shared" ca="1" si="7"/>
        <v>-1.1683891232380951E-4</v>
      </c>
      <c r="D116" s="14">
        <f t="shared" ca="1" si="7"/>
        <v>-3.6116532922375393E-4</v>
      </c>
      <c r="E116" s="14">
        <f t="shared" ca="1" si="7"/>
        <v>-9.0420570235216568E-5</v>
      </c>
      <c r="F116" s="14">
        <f t="shared" ca="1" si="7"/>
        <v>-3.1983034703909788E-4</v>
      </c>
      <c r="G116" s="14">
        <f t="shared" ca="1" si="7"/>
        <v>-2.9301916914875852E-4</v>
      </c>
      <c r="H116" s="14">
        <f t="shared" ca="1" si="7"/>
        <v>-1.7711312279359095E-4</v>
      </c>
      <c r="I116" s="14">
        <f t="shared" ca="1" si="7"/>
        <v>7.8058873576143325E-5</v>
      </c>
      <c r="J116" s="14">
        <f t="shared" ca="1" si="7"/>
        <v>-2.7770406646473051E-4</v>
      </c>
      <c r="K116" s="16">
        <f t="shared" ca="1" si="5"/>
        <v>-3.2172933401012331E-4</v>
      </c>
    </row>
    <row r="117" spans="1:11" x14ac:dyDescent="0.3">
      <c r="A117">
        <v>116</v>
      </c>
      <c r="B117" s="14">
        <f t="shared" ca="1" si="8"/>
        <v>2.0050995823705329E-4</v>
      </c>
      <c r="C117" s="14">
        <f t="shared" ca="1" si="7"/>
        <v>1.7327939712116864E-4</v>
      </c>
      <c r="D117" s="14">
        <f t="shared" ca="1" si="7"/>
        <v>4.0387043206821521E-5</v>
      </c>
      <c r="E117" s="14">
        <f t="shared" ca="1" si="7"/>
        <v>9.0501645818888215E-5</v>
      </c>
      <c r="F117" s="14">
        <f t="shared" ca="1" si="7"/>
        <v>1.1044325004632902E-4</v>
      </c>
      <c r="G117" s="14">
        <f t="shared" ca="1" si="7"/>
        <v>2.5252762145438031E-4</v>
      </c>
      <c r="H117" s="14">
        <f t="shared" ca="1" si="7"/>
        <v>1.3587613715340078E-4</v>
      </c>
      <c r="I117" s="14">
        <f t="shared" ca="1" si="7"/>
        <v>-7.843184260605712E-5</v>
      </c>
      <c r="J117" s="14">
        <f t="shared" ca="1" si="7"/>
        <v>3.0274805064808234E-4</v>
      </c>
      <c r="K117" s="16">
        <f t="shared" ca="1" si="5"/>
        <v>1.8958633355163642E-4</v>
      </c>
    </row>
    <row r="118" spans="1:11" x14ac:dyDescent="0.3">
      <c r="A118">
        <v>117</v>
      </c>
      <c r="B118" s="14">
        <f t="shared" ca="1" si="8"/>
        <v>-3.5990444041760026E-5</v>
      </c>
      <c r="C118" s="14">
        <f t="shared" ca="1" si="7"/>
        <v>4.1321714648008366E-4</v>
      </c>
      <c r="D118" s="14">
        <f t="shared" ca="1" si="7"/>
        <v>1.0566755956821143E-4</v>
      </c>
      <c r="E118" s="14">
        <f t="shared" ca="1" si="7"/>
        <v>-4.0864685407858664E-5</v>
      </c>
      <c r="F118" s="14">
        <f t="shared" ca="1" si="7"/>
        <v>2.0447658789656377E-4</v>
      </c>
      <c r="G118" s="14">
        <f t="shared" ca="1" si="7"/>
        <v>4.1450815879202614E-4</v>
      </c>
      <c r="H118" s="14">
        <f t="shared" ca="1" si="7"/>
        <v>6.7637933336718055E-5</v>
      </c>
      <c r="I118" s="14">
        <f t="shared" ca="1" si="7"/>
        <v>1.8521825703725713E-4</v>
      </c>
      <c r="J118" s="14">
        <f t="shared" ca="1" si="7"/>
        <v>3.2234474534159559E-4</v>
      </c>
      <c r="K118" s="16">
        <f t="shared" ca="1" si="5"/>
        <v>2.8055674291765497E-4</v>
      </c>
    </row>
    <row r="119" spans="1:11" x14ac:dyDescent="0.3">
      <c r="A119">
        <v>118</v>
      </c>
      <c r="B119" s="14">
        <f t="shared" ca="1" si="8"/>
        <v>4.255983921363978E-5</v>
      </c>
      <c r="C119" s="14">
        <f t="shared" ca="1" si="7"/>
        <v>2.0589816129094863E-5</v>
      </c>
      <c r="D119" s="14">
        <f t="shared" ca="1" si="7"/>
        <v>-3.5532205530325973E-4</v>
      </c>
      <c r="E119" s="14">
        <f t="shared" ca="1" si="7"/>
        <v>-4.4150817982189312E-4</v>
      </c>
      <c r="F119" s="14">
        <f t="shared" ca="1" si="7"/>
        <v>-3.1230264708255565E-4</v>
      </c>
      <c r="G119" s="14">
        <f t="shared" ca="1" si="7"/>
        <v>-3.6935684099446796E-4</v>
      </c>
      <c r="H119" s="14">
        <f t="shared" ca="1" si="7"/>
        <v>-2.9569776029146459E-4</v>
      </c>
      <c r="I119" s="14">
        <f t="shared" ca="1" si="7"/>
        <v>-3.106695598776138E-4</v>
      </c>
      <c r="J119" s="14">
        <f t="shared" ca="1" si="7"/>
        <v>-1.6492370514993094E-4</v>
      </c>
      <c r="K119" s="16">
        <f t="shared" ca="1" si="5"/>
        <v>-2.7899704005196881E-4</v>
      </c>
    </row>
    <row r="120" spans="1:11" x14ac:dyDescent="0.3">
      <c r="A120">
        <v>119</v>
      </c>
      <c r="B120" s="14">
        <f t="shared" ca="1" si="8"/>
        <v>-5.1831984356958099E-5</v>
      </c>
      <c r="C120" s="14">
        <f t="shared" ca="1" si="7"/>
        <v>3.7965494821414543E-4</v>
      </c>
      <c r="D120" s="14">
        <f t="shared" ca="1" si="7"/>
        <v>2.6498171547512567E-4</v>
      </c>
      <c r="E120" s="14">
        <f t="shared" ca="1" si="7"/>
        <v>1.9889138998654084E-4</v>
      </c>
      <c r="F120" s="14">
        <f t="shared" ca="1" si="7"/>
        <v>2.6737896654654471E-4</v>
      </c>
      <c r="G120" s="14">
        <f t="shared" ca="1" si="7"/>
        <v>3.3609455994514578E-5</v>
      </c>
      <c r="H120" s="14">
        <f t="shared" ca="1" si="7"/>
        <v>1.6258077406223023E-4</v>
      </c>
      <c r="I120" s="14">
        <f t="shared" ca="1" si="7"/>
        <v>-1.3728386545237809E-4</v>
      </c>
      <c r="J120" s="14">
        <f t="shared" ca="1" si="7"/>
        <v>2.1156556091560198E-4</v>
      </c>
      <c r="K120" s="16">
        <f t="shared" ca="1" si="5"/>
        <v>1.8611095794013742E-4</v>
      </c>
    </row>
    <row r="121" spans="1:11" x14ac:dyDescent="0.3">
      <c r="A121">
        <v>120</v>
      </c>
      <c r="B121" s="14">
        <f t="shared" ca="1" si="8"/>
        <v>-3.4053018316163649E-4</v>
      </c>
      <c r="C121" s="14">
        <f t="shared" ca="1" si="7"/>
        <v>-3.0398453796973455E-4</v>
      </c>
      <c r="D121" s="14">
        <f t="shared" ca="1" si="7"/>
        <v>-1.2539432440028878E-5</v>
      </c>
      <c r="E121" s="14">
        <f t="shared" ca="1" si="7"/>
        <v>-2.0212339329270154E-4</v>
      </c>
      <c r="F121" s="14">
        <f t="shared" ca="1" si="7"/>
        <v>-2.073945835837655E-4</v>
      </c>
      <c r="G121" s="14">
        <f t="shared" ca="1" si="7"/>
        <v>-2.0551752870564291E-4</v>
      </c>
      <c r="H121" s="14">
        <f t="shared" ca="1" si="7"/>
        <v>-5.1975312681634992E-4</v>
      </c>
      <c r="I121" s="14">
        <f t="shared" ca="1" si="7"/>
        <v>-1.2226131749331555E-4</v>
      </c>
      <c r="J121" s="14">
        <f t="shared" ca="1" si="7"/>
        <v>-3.8553306691733102E-4</v>
      </c>
      <c r="K121" s="16">
        <f t="shared" ca="1" si="5"/>
        <v>-2.4546251564336579E-4</v>
      </c>
    </row>
    <row r="122" spans="1:11" x14ac:dyDescent="0.3">
      <c r="A122">
        <v>121</v>
      </c>
      <c r="B122" s="14">
        <f t="shared" ca="1" si="8"/>
        <v>3.2023737532590747E-4</v>
      </c>
      <c r="C122" s="14">
        <f t="shared" ca="1" si="7"/>
        <v>2.8314037811222374E-4</v>
      </c>
      <c r="D122" s="14">
        <f t="shared" ca="1" si="7"/>
        <v>-1.0081908459142846E-5</v>
      </c>
      <c r="E122" s="14">
        <f t="shared" ca="1" si="7"/>
        <v>1.6756252426606915E-4</v>
      </c>
      <c r="F122" s="14">
        <f t="shared" ca="1" si="7"/>
        <v>5.0516196088912875E-4</v>
      </c>
      <c r="G122" s="14">
        <f t="shared" ca="1" si="7"/>
        <v>3.2883973968312257E-4</v>
      </c>
      <c r="H122" s="14">
        <f t="shared" ca="1" si="7"/>
        <v>2.3346934893214136E-4</v>
      </c>
      <c r="I122" s="14">
        <f t="shared" ca="1" si="7"/>
        <v>3.2628456240047757E-4</v>
      </c>
      <c r="J122" s="14">
        <f t="shared" ca="1" si="7"/>
        <v>2.7644984463382285E-4</v>
      </c>
      <c r="K122" s="16">
        <f t="shared" ca="1" si="5"/>
        <v>2.5106630420778606E-4</v>
      </c>
    </row>
    <row r="123" spans="1:11" x14ac:dyDescent="0.3">
      <c r="A123">
        <v>122</v>
      </c>
      <c r="B123" s="14">
        <f t="shared" ca="1" si="8"/>
        <v>5.3940046813070964E-4</v>
      </c>
      <c r="C123" s="14">
        <f t="shared" ca="1" si="7"/>
        <v>4.0405804710121811E-4</v>
      </c>
      <c r="D123" s="14">
        <f t="shared" ca="1" si="7"/>
        <v>1.2722166568803625E-4</v>
      </c>
      <c r="E123" s="14">
        <f t="shared" ca="1" si="7"/>
        <v>5.4715307636857497E-4</v>
      </c>
      <c r="F123" s="14">
        <f t="shared" ca="1" si="7"/>
        <v>3.6396629881988308E-4</v>
      </c>
      <c r="G123" s="14">
        <f t="shared" ca="1" si="7"/>
        <v>3.3620033372231772E-4</v>
      </c>
      <c r="H123" s="14">
        <f t="shared" ca="1" si="7"/>
        <v>4.4452944887405689E-4</v>
      </c>
      <c r="I123" s="14">
        <f t="shared" ca="1" si="7"/>
        <v>3.2260022451512192E-4</v>
      </c>
      <c r="J123" s="14">
        <f t="shared" ca="1" si="7"/>
        <v>3.7056593132436469E-4</v>
      </c>
      <c r="K123" s="16">
        <f t="shared" ca="1" si="5"/>
        <v>4.1524344254453854E-4</v>
      </c>
    </row>
    <row r="124" spans="1:11" x14ac:dyDescent="0.3">
      <c r="A124">
        <v>123</v>
      </c>
      <c r="B124" s="14">
        <f t="shared" ca="1" si="8"/>
        <v>-4.7906337978517873E-4</v>
      </c>
      <c r="C124" s="14">
        <f t="shared" ca="1" si="7"/>
        <v>-3.4243436591840985E-5</v>
      </c>
      <c r="D124" s="14">
        <f t="shared" ca="1" si="7"/>
        <v>-5.7280149915687849E-5</v>
      </c>
      <c r="E124" s="14">
        <f t="shared" ca="1" si="7"/>
        <v>6.4545064343630114E-5</v>
      </c>
      <c r="F124" s="14">
        <f t="shared" ca="1" si="7"/>
        <v>-1.731707188745906E-4</v>
      </c>
      <c r="G124" s="14">
        <f t="shared" ca="1" si="7"/>
        <v>-1.7224233377603095E-4</v>
      </c>
      <c r="H124" s="14">
        <f t="shared" ca="1" si="7"/>
        <v>-2.0638202683931467E-4</v>
      </c>
      <c r="I124" s="14">
        <f t="shared" ca="1" si="7"/>
        <v>-4.0018721723619852E-4</v>
      </c>
      <c r="J124" s="14">
        <f t="shared" ca="1" si="7"/>
        <v>-1.3236093822489766E-4</v>
      </c>
      <c r="K124" s="16">
        <f t="shared" ca="1" si="5"/>
        <v>-2.6670577601553748E-4</v>
      </c>
    </row>
    <row r="125" spans="1:11" x14ac:dyDescent="0.3">
      <c r="A125">
        <v>124</v>
      </c>
      <c r="B125" s="14">
        <f t="shared" ca="1" si="8"/>
        <v>3.7526110742558942E-5</v>
      </c>
      <c r="C125" s="14">
        <f t="shared" ca="1" si="7"/>
        <v>-2.2426217414572136E-5</v>
      </c>
      <c r="D125" s="14">
        <f t="shared" ca="1" si="7"/>
        <v>-1.7005520751843664E-4</v>
      </c>
      <c r="E125" s="14">
        <f t="shared" ca="1" si="7"/>
        <v>4.4476152239997382E-5</v>
      </c>
      <c r="F125" s="14">
        <f t="shared" ca="1" si="7"/>
        <v>2.3097745908495673E-4</v>
      </c>
      <c r="G125" s="14">
        <f t="shared" ca="1" si="7"/>
        <v>2.6040733847486889E-4</v>
      </c>
      <c r="H125" s="14">
        <f t="shared" ca="1" si="7"/>
        <v>1.3711596394721848E-5</v>
      </c>
      <c r="I125" s="14">
        <f t="shared" ca="1" si="7"/>
        <v>4.6994803551413876E-4</v>
      </c>
      <c r="J125" s="14">
        <f t="shared" ca="1" si="7"/>
        <v>3.2796719602665538E-4</v>
      </c>
      <c r="K125" s="16">
        <f t="shared" ca="1" si="5"/>
        <v>2.2659886958663274E-4</v>
      </c>
    </row>
    <row r="126" spans="1:11" x14ac:dyDescent="0.3">
      <c r="A126">
        <v>125</v>
      </c>
      <c r="B126" s="14">
        <f t="shared" ca="1" si="8"/>
        <v>1.1392648859129029E-4</v>
      </c>
      <c r="C126" s="14">
        <f t="shared" ca="1" si="7"/>
        <v>1.8231055086283037E-4</v>
      </c>
      <c r="D126" s="14">
        <f t="shared" ca="1" si="7"/>
        <v>3.1003500164704286E-4</v>
      </c>
      <c r="E126" s="14">
        <f t="shared" ca="1" si="7"/>
        <v>4.1285046664359375E-4</v>
      </c>
      <c r="F126" s="14">
        <f t="shared" ca="1" si="7"/>
        <v>4.798356549763741E-4</v>
      </c>
      <c r="G126" s="14">
        <f t="shared" ca="1" si="7"/>
        <v>-2.3743174081072887E-5</v>
      </c>
      <c r="H126" s="14">
        <f t="shared" ca="1" si="7"/>
        <v>1.17706784827922E-4</v>
      </c>
      <c r="I126" s="14">
        <f t="shared" ca="1" si="7"/>
        <v>3.8950876073231861E-5</v>
      </c>
      <c r="J126" s="14">
        <f t="shared" ca="1" si="7"/>
        <v>2.1877836210263036E-4</v>
      </c>
      <c r="K126" s="16">
        <f t="shared" ca="1" si="5"/>
        <v>2.7830385917222038E-4</v>
      </c>
    </row>
    <row r="127" spans="1:11" x14ac:dyDescent="0.3">
      <c r="A127">
        <v>126</v>
      </c>
      <c r="B127" s="14">
        <f t="shared" ca="1" si="8"/>
        <v>-3.1161716409082224E-4</v>
      </c>
      <c r="C127" s="14">
        <f t="shared" ca="1" si="7"/>
        <v>1.1039945999013947E-5</v>
      </c>
      <c r="D127" s="14">
        <f t="shared" ca="1" si="7"/>
        <v>-2.0423626370764963E-4</v>
      </c>
      <c r="E127" s="14">
        <f t="shared" ca="1" si="7"/>
        <v>-9.6134067554039292E-5</v>
      </c>
      <c r="F127" s="14">
        <f t="shared" ca="1" si="7"/>
        <v>-2.8781587919103103E-4</v>
      </c>
      <c r="G127" s="14">
        <f t="shared" ca="1" si="7"/>
        <v>9.3778224275975486E-5</v>
      </c>
      <c r="H127" s="14">
        <f t="shared" ca="1" si="7"/>
        <v>1.0827006007320237E-4</v>
      </c>
      <c r="I127" s="14">
        <f t="shared" ca="1" si="7"/>
        <v>2.0628225164041159E-5</v>
      </c>
      <c r="J127" s="14">
        <f t="shared" ca="1" si="7"/>
        <v>-2.6027363246349249E-4</v>
      </c>
      <c r="K127" s="16">
        <f t="shared" ca="1" si="5"/>
        <v>-1.5052870483553478E-4</v>
      </c>
    </row>
    <row r="128" spans="1:11" x14ac:dyDescent="0.3">
      <c r="A128">
        <v>127</v>
      </c>
      <c r="B128" s="14">
        <f t="shared" ca="1" si="8"/>
        <v>-2.8354573575255855E-4</v>
      </c>
      <c r="C128" s="14">
        <f t="shared" ca="1" si="7"/>
        <v>-1.9679352100050084E-4</v>
      </c>
      <c r="D128" s="14">
        <f t="shared" ca="1" si="7"/>
        <v>-8.4941977544729827E-5</v>
      </c>
      <c r="E128" s="14">
        <f t="shared" ca="1" si="7"/>
        <v>-1.9030655264421593E-4</v>
      </c>
      <c r="F128" s="14">
        <f t="shared" ca="1" si="7"/>
        <v>-3.2228342081164955E-4</v>
      </c>
      <c r="G128" s="14">
        <f t="shared" ca="1" si="7"/>
        <v>-1.8195893428081151E-4</v>
      </c>
      <c r="H128" s="14">
        <f t="shared" ca="1" si="7"/>
        <v>-3.8593424830523558E-4</v>
      </c>
      <c r="I128" s="14">
        <f t="shared" ca="1" si="7"/>
        <v>-4.6206017363028293E-4</v>
      </c>
      <c r="J128" s="14">
        <f t="shared" ca="1" si="7"/>
        <v>-3.5586701189582661E-4</v>
      </c>
      <c r="K128" s="16">
        <f t="shared" ca="1" si="5"/>
        <v>-2.2775719639202215E-4</v>
      </c>
    </row>
    <row r="129" spans="1:11" x14ac:dyDescent="0.3">
      <c r="A129">
        <v>128</v>
      </c>
      <c r="B129" s="14">
        <f t="shared" ca="1" si="8"/>
        <v>8.3416078855789292E-5</v>
      </c>
      <c r="C129" s="14">
        <f t="shared" ca="1" si="7"/>
        <v>-3.6494736417099936E-4</v>
      </c>
      <c r="D129" s="14">
        <f t="shared" ca="1" si="7"/>
        <v>-1.2308647203866557E-4</v>
      </c>
      <c r="E129" s="14">
        <f t="shared" ca="1" si="7"/>
        <v>1.2027885803103511E-4</v>
      </c>
      <c r="F129" s="14">
        <f t="shared" ca="1" si="7"/>
        <v>6.0436346235874222E-5</v>
      </c>
      <c r="G129" s="14">
        <f t="shared" ca="1" si="7"/>
        <v>4.6669230451649222E-5</v>
      </c>
      <c r="H129" s="14">
        <f t="shared" ca="1" si="7"/>
        <v>-1.2289159808901256E-4</v>
      </c>
      <c r="I129" s="14">
        <f t="shared" ca="1" si="7"/>
        <v>1.2104685975839644E-4</v>
      </c>
      <c r="J129" s="14">
        <f t="shared" ca="1" si="7"/>
        <v>-1.7265316408475754E-4</v>
      </c>
      <c r="K129" s="16">
        <f t="shared" ca="1" si="5"/>
        <v>1.650478491644226E-5</v>
      </c>
    </row>
    <row r="130" spans="1:11" x14ac:dyDescent="0.3">
      <c r="A130">
        <v>129</v>
      </c>
      <c r="B130" s="14">
        <f t="shared" ca="1" si="8"/>
        <v>5.5619400018793721E-4</v>
      </c>
      <c r="C130" s="14">
        <f t="shared" ca="1" si="7"/>
        <v>1.6669946566640347E-4</v>
      </c>
      <c r="D130" s="14">
        <f t="shared" ca="1" si="7"/>
        <v>2.8495326932200481E-4</v>
      </c>
      <c r="E130" s="14">
        <f t="shared" ca="1" si="7"/>
        <v>4.3945476822909772E-4</v>
      </c>
      <c r="F130" s="14">
        <f t="shared" ca="1" si="7"/>
        <v>4.7167745824966764E-4</v>
      </c>
      <c r="G130" s="14">
        <f t="shared" ca="1" si="7"/>
        <v>3.6303427404291876E-4</v>
      </c>
      <c r="H130" s="14">
        <f t="shared" ca="1" si="7"/>
        <v>2.0854743289681874E-4</v>
      </c>
      <c r="I130" s="14">
        <f t="shared" ca="1" si="7"/>
        <v>3.5858283974060195E-4</v>
      </c>
      <c r="J130" s="14">
        <f t="shared" ca="1" si="7"/>
        <v>4.5602804842711587E-4</v>
      </c>
      <c r="K130" s="16">
        <f t="shared" ca="1" si="5"/>
        <v>4.0244496768287227E-4</v>
      </c>
    </row>
    <row r="131" spans="1:11" x14ac:dyDescent="0.3">
      <c r="A131">
        <v>130</v>
      </c>
      <c r="B131" s="14">
        <f t="shared" ca="1" si="8"/>
        <v>5.5855625214647903E-4</v>
      </c>
      <c r="C131" s="14">
        <f t="shared" ca="1" si="7"/>
        <v>5.465922816121258E-4</v>
      </c>
      <c r="D131" s="14">
        <f t="shared" ca="1" si="7"/>
        <v>6.0792265057338151E-4</v>
      </c>
      <c r="E131" s="14">
        <f t="shared" ca="1" si="7"/>
        <v>7.0532562653924152E-5</v>
      </c>
      <c r="F131" s="14">
        <f t="shared" ca="1" si="7"/>
        <v>2.57321971996069E-4</v>
      </c>
      <c r="G131" s="14">
        <f t="shared" ca="1" si="7"/>
        <v>1.0781267359314376E-4</v>
      </c>
      <c r="H131" s="14">
        <f t="shared" ca="1" si="7"/>
        <v>4.117281315825801E-4</v>
      </c>
      <c r="I131" s="14">
        <f t="shared" ca="1" si="7"/>
        <v>3.536393087862425E-4</v>
      </c>
      <c r="J131" s="14">
        <f t="shared" ca="1" si="7"/>
        <v>1.0208377688186645E-4</v>
      </c>
      <c r="K131" s="16">
        <f t="shared" ref="K131:K194" ca="1" si="9">_xlfn.NORM.INV(RAND(),0,0.0004)</f>
        <v>4.3741005944238065E-4</v>
      </c>
    </row>
    <row r="132" spans="1:11" x14ac:dyDescent="0.3">
      <c r="A132">
        <v>131</v>
      </c>
      <c r="B132" s="14">
        <f t="shared" ca="1" si="8"/>
        <v>-5.8687091367276479E-5</v>
      </c>
      <c r="C132" s="14">
        <f t="shared" ca="1" si="7"/>
        <v>-4.5428745140877304E-4</v>
      </c>
      <c r="D132" s="14">
        <f t="shared" ca="1" si="7"/>
        <v>2.0612752963319029E-4</v>
      </c>
      <c r="E132" s="14">
        <f t="shared" ca="1" si="7"/>
        <v>-3.1243188514962306E-5</v>
      </c>
      <c r="F132" s="14">
        <f t="shared" ca="1" si="7"/>
        <v>-2.6724863082811477E-4</v>
      </c>
      <c r="G132" s="14">
        <f t="shared" ca="1" si="7"/>
        <v>7.7965986798273401E-5</v>
      </c>
      <c r="H132" s="14">
        <f t="shared" ca="1" si="7"/>
        <v>-1.8594435872158557E-4</v>
      </c>
      <c r="I132" s="14">
        <f t="shared" ca="1" si="7"/>
        <v>2.8345227869869662E-4</v>
      </c>
      <c r="J132" s="14">
        <f t="shared" ca="1" si="7"/>
        <v>4.3390842977450406E-5</v>
      </c>
      <c r="K132" s="16">
        <f t="shared" ca="1" si="9"/>
        <v>-1.4168886875272878E-4</v>
      </c>
    </row>
    <row r="133" spans="1:11" x14ac:dyDescent="0.3">
      <c r="A133">
        <v>132</v>
      </c>
      <c r="B133" s="14">
        <f t="shared" ca="1" si="8"/>
        <v>6.5588760244866622E-4</v>
      </c>
      <c r="C133" s="14">
        <f t="shared" ca="1" si="7"/>
        <v>9.6020128492672419E-4</v>
      </c>
      <c r="D133" s="14">
        <f t="shared" ca="1" si="7"/>
        <v>6.8988331726308979E-4</v>
      </c>
      <c r="E133" s="14">
        <f t="shared" ca="1" si="7"/>
        <v>8.4022868999221998E-4</v>
      </c>
      <c r="F133" s="14">
        <f t="shared" ca="1" si="7"/>
        <v>7.6872503147392074E-4</v>
      </c>
      <c r="G133" s="14">
        <f t="shared" ca="1" si="7"/>
        <v>1.0405347404738648E-3</v>
      </c>
      <c r="H133" s="14">
        <f t="shared" ca="1" si="7"/>
        <v>7.7988956605280475E-4</v>
      </c>
      <c r="I133" s="14">
        <f t="shared" ca="1" si="7"/>
        <v>7.3463125228314188E-4</v>
      </c>
      <c r="J133" s="14">
        <f t="shared" ca="1" si="7"/>
        <v>7.9564111353641251E-4</v>
      </c>
      <c r="K133" s="16">
        <f t="shared" ca="1" si="9"/>
        <v>9.6119203528303109E-4</v>
      </c>
    </row>
    <row r="134" spans="1:11" x14ac:dyDescent="0.3">
      <c r="A134">
        <v>133</v>
      </c>
      <c r="B134" s="14">
        <f t="shared" ca="1" si="8"/>
        <v>7.6314606834737824E-4</v>
      </c>
      <c r="C134" s="14">
        <f t="shared" ca="1" si="7"/>
        <v>9.5026273292074883E-4</v>
      </c>
      <c r="D134" s="14">
        <f t="shared" ca="1" si="7"/>
        <v>6.4169188437356039E-4</v>
      </c>
      <c r="E134" s="14">
        <f t="shared" ca="1" si="7"/>
        <v>5.483108356814098E-4</v>
      </c>
      <c r="F134" s="14">
        <f t="shared" ca="1" si="7"/>
        <v>6.8972733449894157E-4</v>
      </c>
      <c r="G134" s="14">
        <f t="shared" ca="1" si="7"/>
        <v>7.6717712041955819E-4</v>
      </c>
      <c r="H134" s="14">
        <f t="shared" ca="1" si="7"/>
        <v>5.3094460091965973E-4</v>
      </c>
      <c r="I134" s="14">
        <f t="shared" ca="1" si="7"/>
        <v>8.1010277158577166E-4</v>
      </c>
      <c r="J134" s="14">
        <f t="shared" ca="1" si="7"/>
        <v>8.5783715063710443E-4</v>
      </c>
      <c r="K134" s="16">
        <f t="shared" ca="1" si="9"/>
        <v>8.1961532439754473E-4</v>
      </c>
    </row>
    <row r="135" spans="1:11" x14ac:dyDescent="0.3">
      <c r="A135">
        <v>134</v>
      </c>
      <c r="B135" s="14">
        <f t="shared" ca="1" si="8"/>
        <v>-1.8219180667294326E-4</v>
      </c>
      <c r="C135" s="14">
        <f t="shared" ca="1" si="7"/>
        <v>-3.8742938002283818E-4</v>
      </c>
      <c r="D135" s="14">
        <f t="shared" ca="1" si="7"/>
        <v>-1.9612107677224045E-4</v>
      </c>
      <c r="E135" s="14">
        <f t="shared" ca="1" si="7"/>
        <v>-5.9722472613561088E-5</v>
      </c>
      <c r="F135" s="14">
        <f t="shared" ca="1" si="7"/>
        <v>-3.6997680966050216E-4</v>
      </c>
      <c r="G135" s="14">
        <f t="shared" ca="1" si="7"/>
        <v>-6.155063570789552E-4</v>
      </c>
      <c r="H135" s="14">
        <f t="shared" ca="1" si="7"/>
        <v>-2.2986774625529448E-4</v>
      </c>
      <c r="I135" s="14">
        <f t="shared" ca="1" si="7"/>
        <v>-1.5362773849651837E-4</v>
      </c>
      <c r="J135" s="14">
        <f t="shared" ca="1" si="7"/>
        <v>-1.1721492089310155E-5</v>
      </c>
      <c r="K135" s="16">
        <f t="shared" ca="1" si="9"/>
        <v>-2.6372680796161172E-4</v>
      </c>
    </row>
    <row r="136" spans="1:11" x14ac:dyDescent="0.3">
      <c r="A136">
        <v>135</v>
      </c>
      <c r="B136" s="14">
        <f t="shared" ca="1" si="8"/>
        <v>-4.7314086517044498E-4</v>
      </c>
      <c r="C136" s="14">
        <f t="shared" ca="1" si="7"/>
        <v>-2.8602227755749417E-4</v>
      </c>
      <c r="D136" s="14">
        <f t="shared" ca="1" si="7"/>
        <v>-1.1911434421291727E-4</v>
      </c>
      <c r="E136" s="14">
        <f t="shared" ca="1" si="7"/>
        <v>-2.8124132057479105E-5</v>
      </c>
      <c r="F136" s="14">
        <f t="shared" ca="1" si="7"/>
        <v>-1.7305690155970644E-4</v>
      </c>
      <c r="G136" s="14">
        <f t="shared" ca="1" si="7"/>
        <v>-2.714205845871212E-4</v>
      </c>
      <c r="H136" s="14">
        <f t="shared" ca="1" si="7"/>
        <v>-2.4674827523012616E-4</v>
      </c>
      <c r="I136" s="14">
        <f t="shared" ca="1" si="7"/>
        <v>4.0373044955396517E-5</v>
      </c>
      <c r="J136" s="14">
        <f t="shared" ca="1" si="7"/>
        <v>-2.5346316636929773E-4</v>
      </c>
      <c r="K136" s="16">
        <f t="shared" ca="1" si="9"/>
        <v>-2.809270933920887E-4</v>
      </c>
    </row>
    <row r="137" spans="1:11" x14ac:dyDescent="0.3">
      <c r="A137">
        <v>136</v>
      </c>
      <c r="B137" s="14">
        <f t="shared" ca="1" si="8"/>
        <v>3.9681159149999889E-4</v>
      </c>
      <c r="C137" s="14">
        <f t="shared" ca="1" si="7"/>
        <v>2.6470832002772405E-4</v>
      </c>
      <c r="D137" s="14">
        <f t="shared" ca="1" si="7"/>
        <v>9.1479414354097606E-5</v>
      </c>
      <c r="E137" s="14">
        <f t="shared" ca="1" si="7"/>
        <v>-1.1855716030546442E-4</v>
      </c>
      <c r="F137" s="14">
        <f t="shared" ca="1" si="7"/>
        <v>2.0641251917397026E-5</v>
      </c>
      <c r="G137" s="14">
        <f t="shared" ca="1" si="7"/>
        <v>-1.4292056006254847E-4</v>
      </c>
      <c r="H137" s="14">
        <f t="shared" ca="1" si="7"/>
        <v>4.6079937327095648E-4</v>
      </c>
      <c r="I137" s="14">
        <f t="shared" ca="1" si="7"/>
        <v>-7.9712693173712181E-5</v>
      </c>
      <c r="J137" s="14">
        <f t="shared" ca="1" si="7"/>
        <v>1.1677806982004349E-4</v>
      </c>
      <c r="K137" s="16">
        <f t="shared" ca="1" si="9"/>
        <v>2.2167204140072927E-4</v>
      </c>
    </row>
    <row r="138" spans="1:11" x14ac:dyDescent="0.3">
      <c r="A138">
        <v>137</v>
      </c>
      <c r="B138" s="14">
        <f t="shared" ca="1" si="8"/>
        <v>-1.5304876788170899E-4</v>
      </c>
      <c r="C138" s="14">
        <f t="shared" ca="1" si="7"/>
        <v>1.2235888372833553E-4</v>
      </c>
      <c r="D138" s="14">
        <f t="shared" ca="1" si="7"/>
        <v>-3.5389424611177408E-4</v>
      </c>
      <c r="E138" s="14">
        <f t="shared" ca="1" si="7"/>
        <v>-1.3822293261967806E-4</v>
      </c>
      <c r="F138" s="14">
        <f t="shared" ca="1" si="7"/>
        <v>-2.4993876107102354E-4</v>
      </c>
      <c r="G138" s="14">
        <f t="shared" ca="1" si="7"/>
        <v>-1.7613312713937013E-4</v>
      </c>
      <c r="H138" s="14">
        <f t="shared" ca="1" si="7"/>
        <v>-3.0916382730403847E-4</v>
      </c>
      <c r="I138" s="14">
        <f t="shared" ca="1" si="7"/>
        <v>-1.2486486177888239E-4</v>
      </c>
      <c r="J138" s="14">
        <f t="shared" ca="1" si="7"/>
        <v>-4.4664934720277177E-5</v>
      </c>
      <c r="K138" s="16">
        <f t="shared" ca="1" si="9"/>
        <v>-2.4417975357433067E-4</v>
      </c>
    </row>
    <row r="139" spans="1:11" x14ac:dyDescent="0.3">
      <c r="A139">
        <v>138</v>
      </c>
      <c r="B139" s="14">
        <f t="shared" ca="1" si="8"/>
        <v>-4.7728332137264237E-4</v>
      </c>
      <c r="C139" s="14">
        <f t="shared" ca="1" si="7"/>
        <v>1.6087934539116213E-4</v>
      </c>
      <c r="D139" s="14">
        <f t="shared" ca="1" si="7"/>
        <v>-2.5973482535614461E-4</v>
      </c>
      <c r="E139" s="14">
        <f t="shared" ca="1" si="7"/>
        <v>3.8343122207825156E-4</v>
      </c>
      <c r="F139" s="14">
        <f t="shared" ca="1" si="7"/>
        <v>-6.5318666415974542E-5</v>
      </c>
      <c r="G139" s="14">
        <f t="shared" ca="1" si="7"/>
        <v>-6.9438080640672289E-5</v>
      </c>
      <c r="H139" s="14">
        <f t="shared" ca="1" si="7"/>
        <v>3.3428172561591086E-4</v>
      </c>
      <c r="I139" s="14">
        <f t="shared" ca="1" si="7"/>
        <v>2.1964044949092902E-4</v>
      </c>
      <c r="J139" s="14">
        <f t="shared" ca="1" si="7"/>
        <v>2.5669269045992224E-4</v>
      </c>
      <c r="K139" s="16">
        <f t="shared" ca="1" si="9"/>
        <v>7.1771399564433651E-5</v>
      </c>
    </row>
    <row r="140" spans="1:11" x14ac:dyDescent="0.3">
      <c r="A140">
        <v>139</v>
      </c>
      <c r="B140" s="14">
        <f t="shared" ca="1" si="8"/>
        <v>-2.4807284014245659E-4</v>
      </c>
      <c r="C140" s="14">
        <f t="shared" ca="1" si="7"/>
        <v>-3.8789474841049608E-4</v>
      </c>
      <c r="D140" s="14">
        <f t="shared" ca="1" si="7"/>
        <v>-4.8348980746232458E-4</v>
      </c>
      <c r="E140" s="14">
        <f t="shared" ref="C140:J172" ca="1" si="10">0.8*$K140 + 0.6*_xlfn.NORM.INV(RAND(),0,0.0003)</f>
        <v>-3.6140242809120277E-4</v>
      </c>
      <c r="F140" s="14">
        <f t="shared" ca="1" si="10"/>
        <v>-4.4356904805669284E-4</v>
      </c>
      <c r="G140" s="14">
        <f t="shared" ca="1" si="10"/>
        <v>-6.0849770687856463E-4</v>
      </c>
      <c r="H140" s="14">
        <f t="shared" ca="1" si="10"/>
        <v>-2.2339729669707483E-4</v>
      </c>
      <c r="I140" s="14">
        <f t="shared" ca="1" si="10"/>
        <v>-1.7722121181770699E-4</v>
      </c>
      <c r="J140" s="14">
        <f t="shared" ca="1" si="10"/>
        <v>-3.6086918701938695E-4</v>
      </c>
      <c r="K140" s="16">
        <f t="shared" ca="1" si="9"/>
        <v>-4.8950092997137218E-4</v>
      </c>
    </row>
    <row r="141" spans="1:11" x14ac:dyDescent="0.3">
      <c r="A141">
        <v>140</v>
      </c>
      <c r="B141" s="14">
        <f t="shared" ca="1" si="8"/>
        <v>-7.288735240632636E-4</v>
      </c>
      <c r="C141" s="14">
        <f t="shared" ca="1" si="10"/>
        <v>-4.9933301327504678E-4</v>
      </c>
      <c r="D141" s="14">
        <f t="shared" ca="1" si="10"/>
        <v>-5.3742800399292118E-4</v>
      </c>
      <c r="E141" s="14">
        <f t="shared" ca="1" si="10"/>
        <v>-7.2300671983161857E-4</v>
      </c>
      <c r="F141" s="14">
        <f t="shared" ca="1" si="10"/>
        <v>-4.910875526591813E-4</v>
      </c>
      <c r="G141" s="14">
        <f t="shared" ca="1" si="10"/>
        <v>-8.6773353289674505E-4</v>
      </c>
      <c r="H141" s="14">
        <f t="shared" ca="1" si="10"/>
        <v>-7.3879279800487404E-4</v>
      </c>
      <c r="I141" s="14">
        <f t="shared" ca="1" si="10"/>
        <v>-4.9302901806168352E-4</v>
      </c>
      <c r="J141" s="14">
        <f t="shared" ca="1" si="10"/>
        <v>-1.7997661149992636E-4</v>
      </c>
      <c r="K141" s="16">
        <f t="shared" ca="1" si="9"/>
        <v>-5.8372151213081989E-4</v>
      </c>
    </row>
    <row r="142" spans="1:11" x14ac:dyDescent="0.3">
      <c r="A142">
        <v>141</v>
      </c>
      <c r="B142" s="14">
        <f t="shared" ca="1" si="8"/>
        <v>-8.4719583418390204E-5</v>
      </c>
      <c r="C142" s="14">
        <f t="shared" ca="1" si="10"/>
        <v>-1.7089743119335694E-4</v>
      </c>
      <c r="D142" s="14">
        <f t="shared" ca="1" si="10"/>
        <v>-3.9291512112759491E-4</v>
      </c>
      <c r="E142" s="14">
        <f t="shared" ca="1" si="10"/>
        <v>-8.8238026098373331E-5</v>
      </c>
      <c r="F142" s="14">
        <f t="shared" ca="1" si="10"/>
        <v>3.13814375709572E-5</v>
      </c>
      <c r="G142" s="14">
        <f t="shared" ca="1" si="10"/>
        <v>-2.7156816853790154E-4</v>
      </c>
      <c r="H142" s="14">
        <f t="shared" ca="1" si="10"/>
        <v>-4.1771197230265416E-4</v>
      </c>
      <c r="I142" s="14">
        <f t="shared" ca="1" si="10"/>
        <v>-2.6082710125101803E-4</v>
      </c>
      <c r="J142" s="14">
        <f t="shared" ca="1" si="10"/>
        <v>-1.1937281093275294E-4</v>
      </c>
      <c r="K142" s="16">
        <f t="shared" ca="1" si="9"/>
        <v>-2.2936819332816945E-4</v>
      </c>
    </row>
    <row r="143" spans="1:11" x14ac:dyDescent="0.3">
      <c r="A143">
        <v>142</v>
      </c>
      <c r="B143" s="14">
        <f t="shared" ca="1" si="8"/>
        <v>-2.5887872329337505E-4</v>
      </c>
      <c r="C143" s="14">
        <f t="shared" ca="1" si="10"/>
        <v>-3.2980321652279675E-4</v>
      </c>
      <c r="D143" s="14">
        <f t="shared" ca="1" si="10"/>
        <v>-1.0028964944401469E-4</v>
      </c>
      <c r="E143" s="14">
        <f t="shared" ca="1" si="10"/>
        <v>-1.3462880098973892E-4</v>
      </c>
      <c r="F143" s="14">
        <f t="shared" ca="1" si="10"/>
        <v>-7.4939001446643527E-4</v>
      </c>
      <c r="G143" s="14">
        <f t="shared" ca="1" si="10"/>
        <v>-4.4791504355562407E-4</v>
      </c>
      <c r="H143" s="14">
        <f t="shared" ca="1" si="10"/>
        <v>-2.4962763300614824E-4</v>
      </c>
      <c r="I143" s="14">
        <f t="shared" ca="1" si="10"/>
        <v>-1.688279793704777E-4</v>
      </c>
      <c r="J143" s="14">
        <f t="shared" ca="1" si="10"/>
        <v>-1.3868701680199046E-4</v>
      </c>
      <c r="K143" s="16">
        <f t="shared" ca="1" si="9"/>
        <v>-3.5639874145752955E-4</v>
      </c>
    </row>
    <row r="144" spans="1:11" x14ac:dyDescent="0.3">
      <c r="A144">
        <v>143</v>
      </c>
      <c r="B144" s="14">
        <f t="shared" ca="1" si="8"/>
        <v>-7.4265441489957599E-4</v>
      </c>
      <c r="C144" s="14">
        <f t="shared" ca="1" si="10"/>
        <v>-8.1738099548909831E-4</v>
      </c>
      <c r="D144" s="14">
        <f t="shared" ca="1" si="10"/>
        <v>-6.5000988467376285E-4</v>
      </c>
      <c r="E144" s="14">
        <f t="shared" ca="1" si="10"/>
        <v>-1.0830561261326542E-3</v>
      </c>
      <c r="F144" s="14">
        <f t="shared" ca="1" si="10"/>
        <v>-1.4396303249589394E-3</v>
      </c>
      <c r="G144" s="14">
        <f t="shared" ca="1" si="10"/>
        <v>-1.0462031967502883E-3</v>
      </c>
      <c r="H144" s="14">
        <f t="shared" ca="1" si="10"/>
        <v>-9.4150878379730763E-4</v>
      </c>
      <c r="I144" s="14">
        <f t="shared" ca="1" si="10"/>
        <v>-1.0911830133664966E-3</v>
      </c>
      <c r="J144" s="14">
        <f t="shared" ca="1" si="10"/>
        <v>-8.6331001034629473E-4</v>
      </c>
      <c r="K144" s="16">
        <f t="shared" ca="1" si="9"/>
        <v>-1.2417104503198537E-3</v>
      </c>
    </row>
    <row r="145" spans="1:11" x14ac:dyDescent="0.3">
      <c r="A145">
        <v>144</v>
      </c>
      <c r="B145" s="14">
        <f t="shared" ca="1" si="8"/>
        <v>-6.4402829971301097E-4</v>
      </c>
      <c r="C145" s="14">
        <f t="shared" ca="1" si="10"/>
        <v>-3.8221044237632743E-4</v>
      </c>
      <c r="D145" s="14">
        <f t="shared" ca="1" si="10"/>
        <v>-1.2250472873712198E-4</v>
      </c>
      <c r="E145" s="14">
        <f t="shared" ca="1" si="10"/>
        <v>-2.6760156741530345E-4</v>
      </c>
      <c r="F145" s="14">
        <f t="shared" ca="1" si="10"/>
        <v>-4.8347304374997304E-4</v>
      </c>
      <c r="G145" s="14">
        <f t="shared" ca="1" si="10"/>
        <v>8.4841634672792453E-5</v>
      </c>
      <c r="H145" s="14">
        <f t="shared" ca="1" si="10"/>
        <v>-5.1158268347464093E-4</v>
      </c>
      <c r="I145" s="14">
        <f t="shared" ca="1" si="10"/>
        <v>-7.536414092233102E-5</v>
      </c>
      <c r="J145" s="14">
        <f t="shared" ca="1" si="10"/>
        <v>9.6620833375566859E-5</v>
      </c>
      <c r="K145" s="16">
        <f t="shared" ca="1" si="9"/>
        <v>-2.1485414624336553E-4</v>
      </c>
    </row>
    <row r="146" spans="1:11" x14ac:dyDescent="0.3">
      <c r="A146">
        <v>145</v>
      </c>
      <c r="B146" s="14">
        <f t="shared" ca="1" si="8"/>
        <v>2.3448140253908462E-4</v>
      </c>
      <c r="C146" s="14">
        <f t="shared" ca="1" si="10"/>
        <v>3.4148097440300529E-4</v>
      </c>
      <c r="D146" s="14">
        <f t="shared" ca="1" si="10"/>
        <v>2.9913627625678435E-4</v>
      </c>
      <c r="E146" s="14">
        <f t="shared" ca="1" si="10"/>
        <v>4.0072019154272967E-4</v>
      </c>
      <c r="F146" s="14">
        <f t="shared" ca="1" si="10"/>
        <v>4.4960887780061111E-4</v>
      </c>
      <c r="G146" s="14">
        <f t="shared" ca="1" si="10"/>
        <v>9.025437286237011E-5</v>
      </c>
      <c r="H146" s="14">
        <f t="shared" ca="1" si="10"/>
        <v>4.05362866812109E-4</v>
      </c>
      <c r="I146" s="14">
        <f t="shared" ca="1" si="10"/>
        <v>4.431370221055223E-4</v>
      </c>
      <c r="J146" s="14">
        <f t="shared" ca="1" si="10"/>
        <v>6.5720544520062952E-4</v>
      </c>
      <c r="K146" s="16">
        <f t="shared" ca="1" si="9"/>
        <v>4.463921502342455E-4</v>
      </c>
    </row>
    <row r="147" spans="1:11" x14ac:dyDescent="0.3">
      <c r="A147">
        <v>146</v>
      </c>
      <c r="B147" s="14">
        <f t="shared" ca="1" si="8"/>
        <v>6.5178254878784438E-5</v>
      </c>
      <c r="C147" s="14">
        <f t="shared" ca="1" si="10"/>
        <v>-1.4195471414623183E-4</v>
      </c>
      <c r="D147" s="14">
        <f t="shared" ca="1" si="10"/>
        <v>1.0158746958324082E-4</v>
      </c>
      <c r="E147" s="14">
        <f t="shared" ca="1" si="10"/>
        <v>-5.084210872374569E-5</v>
      </c>
      <c r="F147" s="14">
        <f t="shared" ca="1" si="10"/>
        <v>8.8120247515187589E-5</v>
      </c>
      <c r="G147" s="14">
        <f t="shared" ca="1" si="10"/>
        <v>3.6592274387584287E-5</v>
      </c>
      <c r="H147" s="14">
        <f t="shared" ca="1" si="10"/>
        <v>1.6876133239766144E-4</v>
      </c>
      <c r="I147" s="14">
        <f t="shared" ca="1" si="10"/>
        <v>-1.6817014996462002E-4</v>
      </c>
      <c r="J147" s="14">
        <f t="shared" ca="1" si="10"/>
        <v>3.8175184335558116E-5</v>
      </c>
      <c r="K147" s="16">
        <f t="shared" ca="1" si="9"/>
        <v>1.2151067428989007E-4</v>
      </c>
    </row>
    <row r="148" spans="1:11" x14ac:dyDescent="0.3">
      <c r="A148">
        <v>147</v>
      </c>
      <c r="B148" s="14">
        <f t="shared" ca="1" si="8"/>
        <v>-3.5046913007839376E-4</v>
      </c>
      <c r="C148" s="14">
        <f t="shared" ca="1" si="10"/>
        <v>-3.8892291195138972E-4</v>
      </c>
      <c r="D148" s="14">
        <f t="shared" ca="1" si="10"/>
        <v>-3.7764783627561077E-4</v>
      </c>
      <c r="E148" s="14">
        <f t="shared" ca="1" si="10"/>
        <v>-3.0598623611339555E-4</v>
      </c>
      <c r="F148" s="14">
        <f t="shared" ca="1" si="10"/>
        <v>-2.6616421874123535E-4</v>
      </c>
      <c r="G148" s="14">
        <f t="shared" ca="1" si="10"/>
        <v>-3.5498824418711712E-4</v>
      </c>
      <c r="H148" s="14">
        <f t="shared" ca="1" si="10"/>
        <v>-3.2174088866103982E-4</v>
      </c>
      <c r="I148" s="14">
        <f t="shared" ca="1" si="10"/>
        <v>-5.7694518499862507E-4</v>
      </c>
      <c r="J148" s="14">
        <f t="shared" ca="1" si="10"/>
        <v>-7.7622324802464437E-4</v>
      </c>
      <c r="K148" s="16">
        <f t="shared" ca="1" si="9"/>
        <v>-3.7374790307075328E-4</v>
      </c>
    </row>
    <row r="149" spans="1:11" x14ac:dyDescent="0.3">
      <c r="A149">
        <v>148</v>
      </c>
      <c r="B149" s="14">
        <f t="shared" ca="1" si="8"/>
        <v>-1.5854928035011266E-5</v>
      </c>
      <c r="C149" s="14">
        <f t="shared" ca="1" si="10"/>
        <v>3.965980425981377E-5</v>
      </c>
      <c r="D149" s="14">
        <f t="shared" ca="1" si="10"/>
        <v>2.2188984425496766E-4</v>
      </c>
      <c r="E149" s="14">
        <f t="shared" ca="1" si="10"/>
        <v>2.8741306528199794E-4</v>
      </c>
      <c r="F149" s="14">
        <f t="shared" ca="1" si="10"/>
        <v>-8.7026422148857839E-5</v>
      </c>
      <c r="G149" s="14">
        <f t="shared" ca="1" si="10"/>
        <v>2.7847631276011777E-4</v>
      </c>
      <c r="H149" s="14">
        <f t="shared" ca="1" si="10"/>
        <v>-7.6043572595695607E-5</v>
      </c>
      <c r="I149" s="14">
        <f t="shared" ca="1" si="10"/>
        <v>4.3430755331309043E-4</v>
      </c>
      <c r="J149" s="14">
        <f t="shared" ca="1" si="10"/>
        <v>4.0698669787456323E-4</v>
      </c>
      <c r="K149" s="16">
        <f t="shared" ca="1" si="9"/>
        <v>2.677154500207202E-4</v>
      </c>
    </row>
    <row r="150" spans="1:11" x14ac:dyDescent="0.3">
      <c r="A150">
        <v>149</v>
      </c>
      <c r="B150" s="14">
        <f t="shared" ca="1" si="8"/>
        <v>9.6144795838283613E-5</v>
      </c>
      <c r="C150" s="14">
        <f t="shared" ca="1" si="10"/>
        <v>-7.3363784371499943E-5</v>
      </c>
      <c r="D150" s="14">
        <f t="shared" ca="1" si="10"/>
        <v>-3.8900200073800032E-4</v>
      </c>
      <c r="E150" s="14">
        <f t="shared" ca="1" si="10"/>
        <v>-3.4867990963091938E-4</v>
      </c>
      <c r="F150" s="14">
        <f t="shared" ca="1" si="10"/>
        <v>-1.0946065229524603E-4</v>
      </c>
      <c r="G150" s="14">
        <f t="shared" ca="1" si="10"/>
        <v>-4.2387751933562411E-5</v>
      </c>
      <c r="H150" s="14">
        <f t="shared" ca="1" si="10"/>
        <v>-8.3359642506967226E-5</v>
      </c>
      <c r="I150" s="14">
        <f t="shared" ca="1" si="10"/>
        <v>-4.2287877640242988E-5</v>
      </c>
      <c r="J150" s="14">
        <f t="shared" ca="1" si="10"/>
        <v>-2.2015479866794061E-4</v>
      </c>
      <c r="K150" s="16">
        <f t="shared" ca="1" si="9"/>
        <v>-3.8262870565149962E-4</v>
      </c>
    </row>
    <row r="151" spans="1:11" x14ac:dyDescent="0.3">
      <c r="A151">
        <v>150</v>
      </c>
      <c r="B151" s="14">
        <f t="shared" ca="1" si="8"/>
        <v>-9.9981343651668717E-5</v>
      </c>
      <c r="C151" s="14">
        <f t="shared" ca="1" si="10"/>
        <v>4.3050692363616699E-4</v>
      </c>
      <c r="D151" s="14">
        <f t="shared" ca="1" si="10"/>
        <v>4.8103641931135415E-4</v>
      </c>
      <c r="E151" s="14">
        <f t="shared" ca="1" si="10"/>
        <v>3.8359081743471693E-4</v>
      </c>
      <c r="F151" s="14">
        <f t="shared" ca="1" si="10"/>
        <v>2.2064130879397736E-4</v>
      </c>
      <c r="G151" s="14">
        <f t="shared" ca="1" si="10"/>
        <v>6.7571523508570065E-5</v>
      </c>
      <c r="H151" s="14">
        <f t="shared" ca="1" si="10"/>
        <v>3.3545064924875886E-4</v>
      </c>
      <c r="I151" s="14">
        <f t="shared" ca="1" si="10"/>
        <v>1.9029880710269673E-4</v>
      </c>
      <c r="J151" s="14">
        <f t="shared" ca="1" si="10"/>
        <v>6.141452215110155E-5</v>
      </c>
      <c r="K151" s="16">
        <f t="shared" ca="1" si="9"/>
        <v>3.4252540094139504E-4</v>
      </c>
    </row>
    <row r="152" spans="1:11" x14ac:dyDescent="0.3">
      <c r="A152">
        <v>151</v>
      </c>
      <c r="B152" s="14">
        <f t="shared" ca="1" si="8"/>
        <v>1.0517771944485635E-4</v>
      </c>
      <c r="C152" s="14">
        <f t="shared" ca="1" si="10"/>
        <v>-1.6849022610211775E-4</v>
      </c>
      <c r="D152" s="14">
        <f t="shared" ca="1" si="10"/>
        <v>-1.6566385849730637E-4</v>
      </c>
      <c r="E152" s="14">
        <f t="shared" ca="1" si="10"/>
        <v>-2.1579847524046591E-4</v>
      </c>
      <c r="F152" s="14">
        <f t="shared" ca="1" si="10"/>
        <v>2.5041013850762535E-4</v>
      </c>
      <c r="G152" s="14">
        <f t="shared" ca="1" si="10"/>
        <v>1.2734298823026576E-5</v>
      </c>
      <c r="H152" s="14">
        <f t="shared" ca="1" si="10"/>
        <v>9.2205078595976003E-5</v>
      </c>
      <c r="I152" s="14">
        <f t="shared" ca="1" si="10"/>
        <v>-1.1761026287632204E-4</v>
      </c>
      <c r="J152" s="14">
        <f t="shared" ca="1" si="10"/>
        <v>4.0705756442775139E-4</v>
      </c>
      <c r="K152" s="16">
        <f t="shared" ca="1" si="9"/>
        <v>-1.0150656169550397E-4</v>
      </c>
    </row>
    <row r="153" spans="1:11" x14ac:dyDescent="0.3">
      <c r="A153">
        <v>152</v>
      </c>
      <c r="B153" s="14">
        <f t="shared" ca="1" si="8"/>
        <v>-1.7285687513946381E-4</v>
      </c>
      <c r="C153" s="14">
        <f t="shared" ca="1" si="10"/>
        <v>7.8346374078795363E-7</v>
      </c>
      <c r="D153" s="14">
        <f t="shared" ca="1" si="10"/>
        <v>-4.810074863088484E-5</v>
      </c>
      <c r="E153" s="14">
        <f t="shared" ca="1" si="10"/>
        <v>5.4321016225730995E-5</v>
      </c>
      <c r="F153" s="14">
        <f t="shared" ca="1" si="10"/>
        <v>1.6359919558790612E-4</v>
      </c>
      <c r="G153" s="14">
        <f t="shared" ca="1" si="10"/>
        <v>4.3422508771967337E-5</v>
      </c>
      <c r="H153" s="14">
        <f t="shared" ca="1" si="10"/>
        <v>1.5029562060503573E-4</v>
      </c>
      <c r="I153" s="14">
        <f t="shared" ca="1" si="10"/>
        <v>2.0788997061520293E-5</v>
      </c>
      <c r="J153" s="14">
        <f t="shared" ca="1" si="10"/>
        <v>-2.6557926315975026E-5</v>
      </c>
      <c r="K153" s="16">
        <f t="shared" ca="1" si="9"/>
        <v>1.1945581107141511E-4</v>
      </c>
    </row>
    <row r="154" spans="1:11" x14ac:dyDescent="0.3">
      <c r="A154">
        <v>153</v>
      </c>
      <c r="B154" s="14">
        <f t="shared" ca="1" si="8"/>
        <v>2.7176884664035123E-4</v>
      </c>
      <c r="C154" s="14">
        <f t="shared" ca="1" si="10"/>
        <v>7.7257822331481911E-4</v>
      </c>
      <c r="D154" s="14">
        <f t="shared" ca="1" si="10"/>
        <v>6.2094994430754967E-4</v>
      </c>
      <c r="E154" s="14">
        <f t="shared" ca="1" si="10"/>
        <v>9.4087221916232418E-4</v>
      </c>
      <c r="F154" s="14">
        <f t="shared" ca="1" si="10"/>
        <v>6.3160628069505731E-4</v>
      </c>
      <c r="G154" s="14">
        <f t="shared" ca="1" si="10"/>
        <v>4.7204069356067489E-4</v>
      </c>
      <c r="H154" s="14">
        <f t="shared" ca="1" si="10"/>
        <v>5.3262764033799848E-4</v>
      </c>
      <c r="I154" s="14">
        <f t="shared" ca="1" si="10"/>
        <v>8.3397389935885541E-4</v>
      </c>
      <c r="J154" s="14">
        <f t="shared" ca="1" si="10"/>
        <v>6.9131340082297381E-4</v>
      </c>
      <c r="K154" s="16">
        <f t="shared" ca="1" si="9"/>
        <v>8.0894017675420206E-4</v>
      </c>
    </row>
    <row r="155" spans="1:11" x14ac:dyDescent="0.3">
      <c r="A155">
        <v>154</v>
      </c>
      <c r="B155" s="14">
        <f t="shared" ca="1" si="8"/>
        <v>-6.4414809985688457E-4</v>
      </c>
      <c r="C155" s="14">
        <f t="shared" ca="1" si="10"/>
        <v>-5.9101665218486209E-4</v>
      </c>
      <c r="D155" s="14">
        <f t="shared" ca="1" si="10"/>
        <v>-3.589898196398936E-4</v>
      </c>
      <c r="E155" s="14">
        <f t="shared" ca="1" si="10"/>
        <v>-4.750789019782327E-4</v>
      </c>
      <c r="F155" s="14">
        <f t="shared" ca="1" si="10"/>
        <v>-5.4471867617153741E-4</v>
      </c>
      <c r="G155" s="14">
        <f t="shared" ca="1" si="10"/>
        <v>-3.1807172120783061E-4</v>
      </c>
      <c r="H155" s="14">
        <f t="shared" ca="1" si="10"/>
        <v>-6.6717667014817177E-4</v>
      </c>
      <c r="I155" s="14">
        <f t="shared" ca="1" si="10"/>
        <v>-6.1051581520557238E-4</v>
      </c>
      <c r="J155" s="14">
        <f t="shared" ca="1" si="10"/>
        <v>-6.4759281424129505E-4</v>
      </c>
      <c r="K155" s="16">
        <f t="shared" ca="1" si="9"/>
        <v>-7.1760245189848079E-4</v>
      </c>
    </row>
    <row r="156" spans="1:11" x14ac:dyDescent="0.3">
      <c r="A156">
        <v>155</v>
      </c>
      <c r="B156" s="14">
        <f t="shared" ca="1" si="8"/>
        <v>3.0605298581577354E-4</v>
      </c>
      <c r="C156" s="14">
        <f t="shared" ca="1" si="10"/>
        <v>5.4322928330162597E-4</v>
      </c>
      <c r="D156" s="14">
        <f t="shared" ca="1" si="10"/>
        <v>2.4278768827619529E-4</v>
      </c>
      <c r="E156" s="14">
        <f t="shared" ca="1" si="10"/>
        <v>2.7516938788806988E-4</v>
      </c>
      <c r="F156" s="14">
        <f t="shared" ca="1" si="10"/>
        <v>3.6448795992946354E-4</v>
      </c>
      <c r="G156" s="14">
        <f t="shared" ca="1" si="10"/>
        <v>1.0375677378250756E-4</v>
      </c>
      <c r="H156" s="14">
        <f t="shared" ca="1" si="10"/>
        <v>5.2401046593818451E-4</v>
      </c>
      <c r="I156" s="14">
        <f t="shared" ca="1" si="10"/>
        <v>1.8179192420370244E-4</v>
      </c>
      <c r="J156" s="14">
        <f t="shared" ca="1" si="10"/>
        <v>1.0084676647699808E-4</v>
      </c>
      <c r="K156" s="16">
        <f t="shared" ca="1" si="9"/>
        <v>2.9488954806527269E-4</v>
      </c>
    </row>
    <row r="157" spans="1:11" x14ac:dyDescent="0.3">
      <c r="A157">
        <v>156</v>
      </c>
      <c r="B157" s="14">
        <f t="shared" ca="1" si="8"/>
        <v>2.8210405046155728E-4</v>
      </c>
      <c r="C157" s="14">
        <f t="shared" ca="1" si="10"/>
        <v>2.412191120849152E-4</v>
      </c>
      <c r="D157" s="14">
        <f t="shared" ca="1" si="10"/>
        <v>3.4149352678188364E-4</v>
      </c>
      <c r="E157" s="14">
        <f t="shared" ca="1" si="10"/>
        <v>-3.3986644038994183E-5</v>
      </c>
      <c r="F157" s="14">
        <f t="shared" ca="1" si="10"/>
        <v>1.306087094989193E-4</v>
      </c>
      <c r="G157" s="14">
        <f t="shared" ca="1" si="10"/>
        <v>9.8926369405624235E-5</v>
      </c>
      <c r="H157" s="14">
        <f t="shared" ca="1" si="10"/>
        <v>1.8321660009796577E-4</v>
      </c>
      <c r="I157" s="14">
        <f t="shared" ca="1" si="10"/>
        <v>2.3964908998173434E-5</v>
      </c>
      <c r="J157" s="14">
        <f t="shared" ca="1" si="10"/>
        <v>6.6701830871293576E-4</v>
      </c>
      <c r="K157" s="16">
        <f t="shared" ca="1" si="9"/>
        <v>2.5797378490265339E-4</v>
      </c>
    </row>
    <row r="158" spans="1:11" x14ac:dyDescent="0.3">
      <c r="A158">
        <v>157</v>
      </c>
      <c r="B158" s="14">
        <f t="shared" ca="1" si="8"/>
        <v>-3.9734035152844875E-4</v>
      </c>
      <c r="C158" s="14">
        <f t="shared" ca="1" si="10"/>
        <v>-3.5955893535705695E-4</v>
      </c>
      <c r="D158" s="14">
        <f t="shared" ca="1" si="10"/>
        <v>-6.8972089418834333E-5</v>
      </c>
      <c r="E158" s="14">
        <f t="shared" ca="1" si="10"/>
        <v>-1.1976358794139929E-4</v>
      </c>
      <c r="F158" s="14">
        <f t="shared" ca="1" si="10"/>
        <v>-1.1669384813549704E-4</v>
      </c>
      <c r="G158" s="14">
        <f t="shared" ca="1" si="10"/>
        <v>-8.1057665996265047E-5</v>
      </c>
      <c r="H158" s="14">
        <f t="shared" ca="1" si="10"/>
        <v>-3.6053178475936826E-4</v>
      </c>
      <c r="I158" s="14">
        <f t="shared" ca="1" si="10"/>
        <v>-5.9037300603235457E-5</v>
      </c>
      <c r="J158" s="14">
        <f t="shared" ca="1" si="10"/>
        <v>-2.6730972280641907E-4</v>
      </c>
      <c r="K158" s="16">
        <f t="shared" ca="1" si="9"/>
        <v>-3.0191635202557763E-4</v>
      </c>
    </row>
    <row r="159" spans="1:11" x14ac:dyDescent="0.3">
      <c r="A159">
        <v>158</v>
      </c>
      <c r="B159" s="14">
        <f t="shared" ca="1" si="8"/>
        <v>1.4513581839190195E-4</v>
      </c>
      <c r="C159" s="14">
        <f t="shared" ca="1" si="10"/>
        <v>-1.3074117850148567E-4</v>
      </c>
      <c r="D159" s="14">
        <f t="shared" ca="1" si="10"/>
        <v>-6.7138662939503842E-4</v>
      </c>
      <c r="E159" s="14">
        <f t="shared" ca="1" si="10"/>
        <v>-2.1763826029222075E-4</v>
      </c>
      <c r="F159" s="14">
        <f t="shared" ca="1" si="10"/>
        <v>-4.9177075381538258E-5</v>
      </c>
      <c r="G159" s="14">
        <f t="shared" ca="1" si="10"/>
        <v>-3.3604051605750545E-4</v>
      </c>
      <c r="H159" s="14">
        <f t="shared" ca="1" si="10"/>
        <v>-5.6878637889819179E-5</v>
      </c>
      <c r="I159" s="14">
        <f t="shared" ca="1" si="10"/>
        <v>-1.6165990377280852E-4</v>
      </c>
      <c r="J159" s="14">
        <f t="shared" ca="1" si="10"/>
        <v>3.8374218416943991E-5</v>
      </c>
      <c r="K159" s="16">
        <f t="shared" ca="1" si="9"/>
        <v>-1.3563623129751124E-4</v>
      </c>
    </row>
    <row r="160" spans="1:11" x14ac:dyDescent="0.3">
      <c r="A160">
        <v>159</v>
      </c>
      <c r="B160" s="14">
        <f t="shared" ca="1" si="8"/>
        <v>-5.6285111456963195E-4</v>
      </c>
      <c r="C160" s="14">
        <f t="shared" ca="1" si="10"/>
        <v>-4.0085626323484722E-4</v>
      </c>
      <c r="D160" s="14">
        <f t="shared" ca="1" si="10"/>
        <v>-3.2707102461502802E-4</v>
      </c>
      <c r="E160" s="14">
        <f t="shared" ca="1" si="10"/>
        <v>-6.6408716677267049E-4</v>
      </c>
      <c r="F160" s="14">
        <f t="shared" ca="1" si="10"/>
        <v>-4.6883223772273546E-4</v>
      </c>
      <c r="G160" s="14">
        <f t="shared" ca="1" si="10"/>
        <v>-6.1854813596465264E-4</v>
      </c>
      <c r="H160" s="14">
        <f t="shared" ca="1" si="10"/>
        <v>-6.1682945747364702E-4</v>
      </c>
      <c r="I160" s="14">
        <f t="shared" ca="1" si="10"/>
        <v>-1.8764537255778639E-4</v>
      </c>
      <c r="J160" s="14">
        <f t="shared" ca="1" si="10"/>
        <v>-4.0448807992694022E-4</v>
      </c>
      <c r="K160" s="16">
        <f t="shared" ca="1" si="9"/>
        <v>-7.2685843912882557E-4</v>
      </c>
    </row>
    <row r="161" spans="1:11" x14ac:dyDescent="0.3">
      <c r="A161">
        <v>160</v>
      </c>
      <c r="B161" s="14">
        <f t="shared" ca="1" si="8"/>
        <v>-2.6543556044074032E-5</v>
      </c>
      <c r="C161" s="14">
        <f t="shared" ca="1" si="10"/>
        <v>-9.7444751423183832E-5</v>
      </c>
      <c r="D161" s="14">
        <f t="shared" ca="1" si="10"/>
        <v>-2.7687082115843132E-5</v>
      </c>
      <c r="E161" s="14">
        <f t="shared" ca="1" si="10"/>
        <v>-8.9977479940613384E-5</v>
      </c>
      <c r="F161" s="14">
        <f t="shared" ca="1" si="10"/>
        <v>-1.598403004483871E-4</v>
      </c>
      <c r="G161" s="14">
        <f t="shared" ca="1" si="10"/>
        <v>5.9145683083412727E-5</v>
      </c>
      <c r="H161" s="14">
        <f t="shared" ca="1" si="10"/>
        <v>-7.9243700948762873E-5</v>
      </c>
      <c r="I161" s="14">
        <f t="shared" ca="1" si="10"/>
        <v>-9.3366529394889783E-5</v>
      </c>
      <c r="J161" s="14">
        <f t="shared" ca="1" si="10"/>
        <v>-7.7594053543055043E-5</v>
      </c>
      <c r="K161" s="16">
        <f t="shared" ca="1" si="9"/>
        <v>-9.4611912349090352E-5</v>
      </c>
    </row>
    <row r="162" spans="1:11" x14ac:dyDescent="0.3">
      <c r="A162">
        <v>161</v>
      </c>
      <c r="B162" s="14">
        <f t="shared" ca="1" si="8"/>
        <v>3.4296632726555048E-4</v>
      </c>
      <c r="C162" s="14">
        <f t="shared" ca="1" si="10"/>
        <v>5.365409803746228E-4</v>
      </c>
      <c r="D162" s="14">
        <f t="shared" ca="1" si="10"/>
        <v>1.8990884467912582E-4</v>
      </c>
      <c r="E162" s="14">
        <f t="shared" ca="1" si="10"/>
        <v>1.7492193923155568E-4</v>
      </c>
      <c r="F162" s="14">
        <f t="shared" ca="1" si="10"/>
        <v>5.1033371694969446E-4</v>
      </c>
      <c r="G162" s="14">
        <f t="shared" ca="1" si="10"/>
        <v>4.284216982624985E-4</v>
      </c>
      <c r="H162" s="14">
        <f t="shared" ca="1" si="10"/>
        <v>2.8818402226061244E-4</v>
      </c>
      <c r="I162" s="14">
        <f t="shared" ca="1" si="10"/>
        <v>3.6879890006420669E-4</v>
      </c>
      <c r="J162" s="14">
        <f t="shared" ca="1" si="10"/>
        <v>1.6420497094455489E-4</v>
      </c>
      <c r="K162" s="16">
        <f t="shared" ca="1" si="9"/>
        <v>3.1040530445561733E-4</v>
      </c>
    </row>
    <row r="163" spans="1:11" x14ac:dyDescent="0.3">
      <c r="A163">
        <v>162</v>
      </c>
      <c r="B163" s="14">
        <f t="shared" ca="1" si="8"/>
        <v>2.7990295016893057E-4</v>
      </c>
      <c r="C163" s="14">
        <f t="shared" ca="1" si="10"/>
        <v>5.8217087920363537E-4</v>
      </c>
      <c r="D163" s="14">
        <f t="shared" ca="1" si="10"/>
        <v>4.5612098499942736E-4</v>
      </c>
      <c r="E163" s="14">
        <f t="shared" ca="1" si="10"/>
        <v>4.3732194805292909E-4</v>
      </c>
      <c r="F163" s="14">
        <f t="shared" ca="1" si="10"/>
        <v>-3.3436760890208448E-5</v>
      </c>
      <c r="G163" s="14">
        <f t="shared" ca="1" si="10"/>
        <v>4.0345114438573653E-4</v>
      </c>
      <c r="H163" s="14">
        <f t="shared" ca="1" si="10"/>
        <v>5.3158375369097473E-4</v>
      </c>
      <c r="I163" s="14">
        <f t="shared" ca="1" si="10"/>
        <v>3.2222544177946022E-5</v>
      </c>
      <c r="J163" s="14">
        <f t="shared" ca="1" si="10"/>
        <v>4.0905340708603094E-4</v>
      </c>
      <c r="K163" s="16">
        <f t="shared" ca="1" si="9"/>
        <v>5.8676887322230272E-4</v>
      </c>
    </row>
    <row r="164" spans="1:11" x14ac:dyDescent="0.3">
      <c r="A164">
        <v>163</v>
      </c>
      <c r="B164" s="14">
        <f t="shared" ca="1" si="8"/>
        <v>1.1536233440270462E-4</v>
      </c>
      <c r="C164" s="14">
        <f t="shared" ca="1" si="10"/>
        <v>-2.8505411859749052E-4</v>
      </c>
      <c r="D164" s="14">
        <f t="shared" ca="1" si="10"/>
        <v>-4.5848761606071746E-4</v>
      </c>
      <c r="E164" s="14">
        <f t="shared" ca="1" si="10"/>
        <v>-1.7788965966254684E-4</v>
      </c>
      <c r="F164" s="14">
        <f t="shared" ca="1" si="10"/>
        <v>9.7443976115783805E-6</v>
      </c>
      <c r="G164" s="14">
        <f t="shared" ca="1" si="10"/>
        <v>8.7706720000461816E-5</v>
      </c>
      <c r="H164" s="14">
        <f t="shared" ca="1" si="10"/>
        <v>-2.0004610525625865E-4</v>
      </c>
      <c r="I164" s="14">
        <f t="shared" ca="1" si="10"/>
        <v>-4.2397576120331798E-4</v>
      </c>
      <c r="J164" s="14">
        <f t="shared" ca="1" si="10"/>
        <v>1.4060378789570982E-4</v>
      </c>
      <c r="K164" s="16">
        <f t="shared" ca="1" si="9"/>
        <v>-2.7787481737043452E-4</v>
      </c>
    </row>
    <row r="165" spans="1:11" x14ac:dyDescent="0.3">
      <c r="A165">
        <v>164</v>
      </c>
      <c r="B165" s="14">
        <f t="shared" ca="1" si="8"/>
        <v>6.3413491381119196E-5</v>
      </c>
      <c r="C165" s="14">
        <f t="shared" ca="1" si="10"/>
        <v>-3.5046265250272579E-4</v>
      </c>
      <c r="D165" s="14">
        <f t="shared" ca="1" si="10"/>
        <v>2.7672354437292747E-4</v>
      </c>
      <c r="E165" s="14">
        <f t="shared" ca="1" si="10"/>
        <v>2.4358576366584545E-4</v>
      </c>
      <c r="F165" s="14">
        <f t="shared" ca="1" si="10"/>
        <v>2.3122370430179307E-4</v>
      </c>
      <c r="G165" s="14">
        <f t="shared" ca="1" si="10"/>
        <v>-3.2013587350131374E-5</v>
      </c>
      <c r="H165" s="14">
        <f t="shared" ca="1" si="10"/>
        <v>1.7684938291613855E-5</v>
      </c>
      <c r="I165" s="14">
        <f t="shared" ca="1" si="10"/>
        <v>1.7704090604819014E-4</v>
      </c>
      <c r="J165" s="14">
        <f t="shared" ca="1" si="10"/>
        <v>-3.4017334216767688E-5</v>
      </c>
      <c r="K165" s="16">
        <f t="shared" ca="1" si="9"/>
        <v>6.5527678028190543E-5</v>
      </c>
    </row>
    <row r="166" spans="1:11" x14ac:dyDescent="0.3">
      <c r="A166">
        <v>165</v>
      </c>
      <c r="B166" s="14">
        <f t="shared" ca="1" si="8"/>
        <v>8.4696910544944089E-4</v>
      </c>
      <c r="C166" s="14">
        <f t="shared" ca="1" si="10"/>
        <v>5.1553349675806468E-4</v>
      </c>
      <c r="D166" s="14">
        <f t="shared" ca="1" si="10"/>
        <v>6.6821673045297405E-4</v>
      </c>
      <c r="E166" s="14">
        <f t="shared" ca="1" si="10"/>
        <v>5.0586445511409807E-4</v>
      </c>
      <c r="F166" s="14">
        <f t="shared" ca="1" si="10"/>
        <v>7.7744795990278498E-4</v>
      </c>
      <c r="G166" s="14">
        <f t="shared" ca="1" si="10"/>
        <v>6.7885663956893181E-4</v>
      </c>
      <c r="H166" s="14">
        <f t="shared" ca="1" si="10"/>
        <v>4.7709422103800985E-4</v>
      </c>
      <c r="I166" s="14">
        <f t="shared" ca="1" si="10"/>
        <v>5.0275605914442496E-4</v>
      </c>
      <c r="J166" s="14">
        <f t="shared" ca="1" si="10"/>
        <v>1.0071416450691927E-3</v>
      </c>
      <c r="K166" s="16">
        <f t="shared" ca="1" si="9"/>
        <v>8.7187776876015879E-4</v>
      </c>
    </row>
    <row r="167" spans="1:11" x14ac:dyDescent="0.3">
      <c r="A167">
        <v>166</v>
      </c>
      <c r="B167" s="14">
        <f t="shared" ca="1" si="8"/>
        <v>-1.1538722815676963E-4</v>
      </c>
      <c r="C167" s="14">
        <f t="shared" ca="1" si="10"/>
        <v>-1.0434625865104526E-5</v>
      </c>
      <c r="D167" s="14">
        <f t="shared" ca="1" si="10"/>
        <v>5.5563691717396384E-6</v>
      </c>
      <c r="E167" s="14">
        <f t="shared" ca="1" si="10"/>
        <v>1.7278971472375434E-4</v>
      </c>
      <c r="F167" s="14">
        <f t="shared" ca="1" si="10"/>
        <v>-1.2222214108685399E-4</v>
      </c>
      <c r="G167" s="14">
        <f t="shared" ca="1" si="10"/>
        <v>4.8955227834665469E-5</v>
      </c>
      <c r="H167" s="14">
        <f t="shared" ca="1" si="10"/>
        <v>-4.6082198559751713E-5</v>
      </c>
      <c r="I167" s="14">
        <f t="shared" ca="1" si="10"/>
        <v>1.6913785093530784E-7</v>
      </c>
      <c r="J167" s="14">
        <f t="shared" ca="1" si="10"/>
        <v>2.173174922762831E-4</v>
      </c>
      <c r="K167" s="16">
        <f t="shared" ca="1" si="9"/>
        <v>-5.9006264168679309E-6</v>
      </c>
    </row>
    <row r="168" spans="1:11" x14ac:dyDescent="0.3">
      <c r="A168">
        <v>167</v>
      </c>
      <c r="B168" s="14">
        <f t="shared" ca="1" si="8"/>
        <v>-3.4728728091628719E-5</v>
      </c>
      <c r="C168" s="14">
        <f t="shared" ca="1" si="10"/>
        <v>-1.6605892857932169E-4</v>
      </c>
      <c r="D168" s="14">
        <f t="shared" ca="1" si="10"/>
        <v>2.4994943714344265E-5</v>
      </c>
      <c r="E168" s="14">
        <f t="shared" ca="1" si="10"/>
        <v>4.4271450450829319E-4</v>
      </c>
      <c r="F168" s="14">
        <f t="shared" ca="1" si="10"/>
        <v>1.2838362476952735E-4</v>
      </c>
      <c r="G168" s="14">
        <f t="shared" ca="1" si="10"/>
        <v>2.9847264035133439E-4</v>
      </c>
      <c r="H168" s="14">
        <f t="shared" ca="1" si="10"/>
        <v>8.1177734550430449E-6</v>
      </c>
      <c r="I168" s="14">
        <f t="shared" ca="1" si="10"/>
        <v>-9.9482040084000186E-5</v>
      </c>
      <c r="J168" s="14">
        <f t="shared" ca="1" si="10"/>
        <v>1.3332818956136991E-4</v>
      </c>
      <c r="K168" s="16">
        <f t="shared" ca="1" si="9"/>
        <v>1.0642512600495387E-4</v>
      </c>
    </row>
    <row r="169" spans="1:11" x14ac:dyDescent="0.3">
      <c r="A169">
        <v>168</v>
      </c>
      <c r="B169" s="14">
        <f t="shared" ca="1" si="8"/>
        <v>-9.5857663429361442E-5</v>
      </c>
      <c r="C169" s="14">
        <f t="shared" ca="1" si="10"/>
        <v>-3.6988391209797825E-4</v>
      </c>
      <c r="D169" s="14">
        <f t="shared" ca="1" si="10"/>
        <v>-4.0917106326373881E-4</v>
      </c>
      <c r="E169" s="14">
        <f t="shared" ca="1" si="10"/>
        <v>-5.1288165781055535E-4</v>
      </c>
      <c r="F169" s="14">
        <f t="shared" ca="1" si="10"/>
        <v>-1.2869294973824364E-4</v>
      </c>
      <c r="G169" s="14">
        <f t="shared" ca="1" si="10"/>
        <v>-6.2185020401283892E-4</v>
      </c>
      <c r="H169" s="14">
        <f t="shared" ca="1" si="10"/>
        <v>-2.7878275260996457E-5</v>
      </c>
      <c r="I169" s="14">
        <f t="shared" ca="1" si="10"/>
        <v>-1.0685943585511424E-4</v>
      </c>
      <c r="J169" s="14">
        <f t="shared" ca="1" si="10"/>
        <v>-5.2142843618713903E-4</v>
      </c>
      <c r="K169" s="16">
        <f t="shared" ca="1" si="9"/>
        <v>-3.8125667480250311E-4</v>
      </c>
    </row>
    <row r="170" spans="1:11" x14ac:dyDescent="0.3">
      <c r="A170">
        <v>169</v>
      </c>
      <c r="B170" s="14">
        <f t="shared" ca="1" si="8"/>
        <v>-5.7185175614042356E-4</v>
      </c>
      <c r="C170" s="14">
        <f t="shared" ca="1" si="10"/>
        <v>-7.8568556169655575E-4</v>
      </c>
      <c r="D170" s="14">
        <f t="shared" ca="1" si="10"/>
        <v>-5.1839255545360825E-4</v>
      </c>
      <c r="E170" s="14">
        <f t="shared" ca="1" si="10"/>
        <v>-7.9741250562329839E-4</v>
      </c>
      <c r="F170" s="14">
        <f t="shared" ca="1" si="10"/>
        <v>-5.1725394245080876E-4</v>
      </c>
      <c r="G170" s="14">
        <f t="shared" ca="1" si="10"/>
        <v>-6.0252106034709631E-4</v>
      </c>
      <c r="H170" s="14">
        <f t="shared" ca="1" si="10"/>
        <v>-5.7553430553617887E-4</v>
      </c>
      <c r="I170" s="14">
        <f t="shared" ca="1" si="10"/>
        <v>-8.462016893022471E-4</v>
      </c>
      <c r="J170" s="14">
        <f t="shared" ca="1" si="10"/>
        <v>-7.268771925156715E-4</v>
      </c>
      <c r="K170" s="16">
        <f t="shared" ca="1" si="9"/>
        <v>-8.7031241356078689E-4</v>
      </c>
    </row>
    <row r="171" spans="1:11" x14ac:dyDescent="0.3">
      <c r="A171">
        <v>170</v>
      </c>
      <c r="B171" s="14">
        <f t="shared" ca="1" si="8"/>
        <v>1.9105848192120487E-4</v>
      </c>
      <c r="C171" s="14">
        <f t="shared" ca="1" si="10"/>
        <v>1.5533818039744721E-4</v>
      </c>
      <c r="D171" s="14">
        <f t="shared" ca="1" si="10"/>
        <v>2.5273374382227021E-4</v>
      </c>
      <c r="E171" s="14">
        <f t="shared" ca="1" si="10"/>
        <v>4.3081477437085256E-4</v>
      </c>
      <c r="F171" s="14">
        <f t="shared" ca="1" si="10"/>
        <v>-5.4819961698805909E-5</v>
      </c>
      <c r="G171" s="14">
        <f t="shared" ca="1" si="10"/>
        <v>-3.917677283550095E-5</v>
      </c>
      <c r="H171" s="14">
        <f t="shared" ca="1" si="10"/>
        <v>-1.8165895763199656E-4</v>
      </c>
      <c r="I171" s="14">
        <f t="shared" ca="1" si="10"/>
        <v>3.8246133759284198E-4</v>
      </c>
      <c r="J171" s="14">
        <f t="shared" ca="1" si="10"/>
        <v>2.5568027300712981E-4</v>
      </c>
      <c r="K171" s="16">
        <f t="shared" ca="1" si="9"/>
        <v>2.0113564298999742E-4</v>
      </c>
    </row>
    <row r="172" spans="1:11" x14ac:dyDescent="0.3">
      <c r="A172">
        <v>171</v>
      </c>
      <c r="B172" s="14">
        <f t="shared" ca="1" si="8"/>
        <v>-2.4477752475425248E-4</v>
      </c>
      <c r="C172" s="14">
        <f t="shared" ca="1" si="10"/>
        <v>-2.8912093481765343E-4</v>
      </c>
      <c r="D172" s="14">
        <f t="shared" ref="C172:J203" ca="1" si="11">0.8*$K172 + 0.6*_xlfn.NORM.INV(RAND(),0,0.0003)</f>
        <v>-2.5803087598703402E-4</v>
      </c>
      <c r="E172" s="14">
        <f t="shared" ca="1" si="11"/>
        <v>-4.0966255963144468E-4</v>
      </c>
      <c r="F172" s="14">
        <f t="shared" ca="1" si="11"/>
        <v>-4.649253971200855E-4</v>
      </c>
      <c r="G172" s="14">
        <f t="shared" ca="1" si="11"/>
        <v>-3.0643353592552358E-4</v>
      </c>
      <c r="H172" s="14">
        <f t="shared" ca="1" si="11"/>
        <v>-2.9829086035821657E-4</v>
      </c>
      <c r="I172" s="14">
        <f t="shared" ca="1" si="11"/>
        <v>-4.6243556639976734E-4</v>
      </c>
      <c r="J172" s="14">
        <f t="shared" ca="1" si="11"/>
        <v>-2.8556516159889583E-4</v>
      </c>
      <c r="K172" s="16">
        <f t="shared" ca="1" si="9"/>
        <v>-5.0872316781879932E-4</v>
      </c>
    </row>
    <row r="173" spans="1:11" x14ac:dyDescent="0.3">
      <c r="A173">
        <v>172</v>
      </c>
      <c r="B173" s="14">
        <f t="shared" ref="B173:J228" ca="1" si="12">0.8*$K173 + 0.6*_xlfn.NORM.INV(RAND(),0,0.0003)</f>
        <v>-3.9224535880934551E-4</v>
      </c>
      <c r="C173" s="14">
        <f t="shared" ca="1" si="11"/>
        <v>-2.3925933945144755E-4</v>
      </c>
      <c r="D173" s="14">
        <f t="shared" ca="1" si="11"/>
        <v>-5.8591545218794399E-4</v>
      </c>
      <c r="E173" s="14">
        <f t="shared" ca="1" si="11"/>
        <v>-6.3106363470005311E-4</v>
      </c>
      <c r="F173" s="14">
        <f t="shared" ca="1" si="11"/>
        <v>-6.044921434457236E-4</v>
      </c>
      <c r="G173" s="14">
        <f t="shared" ca="1" si="11"/>
        <v>-4.384390391166794E-4</v>
      </c>
      <c r="H173" s="14">
        <f t="shared" ca="1" si="11"/>
        <v>-8.3355701913253558E-4</v>
      </c>
      <c r="I173" s="14">
        <f t="shared" ca="1" si="11"/>
        <v>-8.5720982499965502E-4</v>
      </c>
      <c r="J173" s="14">
        <f t="shared" ca="1" si="11"/>
        <v>-7.5690648128493422E-4</v>
      </c>
      <c r="K173" s="16">
        <f t="shared" ca="1" si="9"/>
        <v>-6.7182671157561802E-4</v>
      </c>
    </row>
    <row r="174" spans="1:11" x14ac:dyDescent="0.3">
      <c r="A174">
        <v>173</v>
      </c>
      <c r="B174" s="14">
        <f t="shared" ca="1" si="12"/>
        <v>1.03400144871137E-4</v>
      </c>
      <c r="C174" s="14">
        <f t="shared" ca="1" si="11"/>
        <v>3.902800514556619E-5</v>
      </c>
      <c r="D174" s="14">
        <f t="shared" ca="1" si="11"/>
        <v>2.2519191090808479E-5</v>
      </c>
      <c r="E174" s="14">
        <f t="shared" ca="1" si="11"/>
        <v>-5.7104684492295535E-4</v>
      </c>
      <c r="F174" s="14">
        <f t="shared" ca="1" si="11"/>
        <v>-1.2100852641379914E-6</v>
      </c>
      <c r="G174" s="14">
        <f t="shared" ca="1" si="11"/>
        <v>-1.9363419886816961E-4</v>
      </c>
      <c r="H174" s="14">
        <f t="shared" ca="1" si="11"/>
        <v>4.6561873217121065E-5</v>
      </c>
      <c r="I174" s="14">
        <f t="shared" ca="1" si="11"/>
        <v>9.4096870451314734E-5</v>
      </c>
      <c r="J174" s="14">
        <f t="shared" ca="1" si="11"/>
        <v>-3.0723371888931599E-4</v>
      </c>
      <c r="K174" s="16">
        <f t="shared" ca="1" si="9"/>
        <v>-1.0644923630797667E-4</v>
      </c>
    </row>
    <row r="175" spans="1:11" x14ac:dyDescent="0.3">
      <c r="A175">
        <v>174</v>
      </c>
      <c r="B175" s="14">
        <f t="shared" ca="1" si="12"/>
        <v>1.7284191264264773E-4</v>
      </c>
      <c r="C175" s="14">
        <f t="shared" ca="1" si="11"/>
        <v>-2.7602963789165406E-4</v>
      </c>
      <c r="D175" s="14">
        <f t="shared" ca="1" si="11"/>
        <v>-3.9586694379561955E-4</v>
      </c>
      <c r="E175" s="14">
        <f t="shared" ca="1" si="11"/>
        <v>-2.2747633555235766E-4</v>
      </c>
      <c r="F175" s="14">
        <f t="shared" ca="1" si="11"/>
        <v>-1.6416291852494169E-4</v>
      </c>
      <c r="G175" s="14">
        <f t="shared" ca="1" si="11"/>
        <v>-1.131480429318902E-4</v>
      </c>
      <c r="H175" s="14">
        <f t="shared" ca="1" si="11"/>
        <v>-3.0045962581013488E-5</v>
      </c>
      <c r="I175" s="14">
        <f t="shared" ca="1" si="11"/>
        <v>-3.8151004849092921E-4</v>
      </c>
      <c r="J175" s="14">
        <f t="shared" ca="1" si="11"/>
        <v>-6.3532450582830068E-5</v>
      </c>
      <c r="K175" s="16">
        <f t="shared" ca="1" si="9"/>
        <v>-2.8054831508405925E-4</v>
      </c>
    </row>
    <row r="176" spans="1:11" x14ac:dyDescent="0.3">
      <c r="A176">
        <v>175</v>
      </c>
      <c r="B176" s="14">
        <f t="shared" ca="1" si="12"/>
        <v>-7.9166951350322895E-5</v>
      </c>
      <c r="C176" s="14">
        <f t="shared" ca="1" si="11"/>
        <v>-2.2380432951109303E-4</v>
      </c>
      <c r="D176" s="14">
        <f t="shared" ca="1" si="11"/>
        <v>3.1590538389665465E-5</v>
      </c>
      <c r="E176" s="14">
        <f t="shared" ca="1" si="11"/>
        <v>4.2664616814883956E-4</v>
      </c>
      <c r="F176" s="14">
        <f t="shared" ca="1" si="11"/>
        <v>-2.6468566387600752E-4</v>
      </c>
      <c r="G176" s="14">
        <f t="shared" ca="1" si="11"/>
        <v>-1.6427529462091045E-4</v>
      </c>
      <c r="H176" s="14">
        <f t="shared" ca="1" si="11"/>
        <v>2.7571692961572521E-5</v>
      </c>
      <c r="I176" s="14">
        <f t="shared" ca="1" si="11"/>
        <v>-5.1451368923612755E-5</v>
      </c>
      <c r="J176" s="14">
        <f t="shared" ca="1" si="11"/>
        <v>-4.0656556143003241E-4</v>
      </c>
      <c r="K176" s="16">
        <f t="shared" ca="1" si="9"/>
        <v>-6.4216007771479786E-5</v>
      </c>
    </row>
    <row r="177" spans="1:11" x14ac:dyDescent="0.3">
      <c r="A177">
        <v>176</v>
      </c>
      <c r="B177" s="14">
        <f t="shared" ca="1" si="12"/>
        <v>-1.3524051566738725E-4</v>
      </c>
      <c r="C177" s="14">
        <f t="shared" ca="1" si="11"/>
        <v>-1.0133529125282075E-4</v>
      </c>
      <c r="D177" s="14">
        <f t="shared" ca="1" si="11"/>
        <v>4.9678745719519E-5</v>
      </c>
      <c r="E177" s="14">
        <f t="shared" ca="1" si="11"/>
        <v>8.3719717973228507E-5</v>
      </c>
      <c r="F177" s="14">
        <f t="shared" ca="1" si="11"/>
        <v>-9.1267608419867864E-5</v>
      </c>
      <c r="G177" s="14">
        <f t="shared" ca="1" si="11"/>
        <v>4.4008329162357915E-4</v>
      </c>
      <c r="H177" s="14">
        <f t="shared" ca="1" si="11"/>
        <v>5.5144510080741148E-4</v>
      </c>
      <c r="I177" s="14">
        <f t="shared" ca="1" si="11"/>
        <v>3.4332572891051356E-4</v>
      </c>
      <c r="J177" s="14">
        <f t="shared" ca="1" si="11"/>
        <v>-2.8293152484901716E-4</v>
      </c>
      <c r="K177" s="16">
        <f t="shared" ca="1" si="9"/>
        <v>1.3064005259127553E-4</v>
      </c>
    </row>
    <row r="178" spans="1:11" x14ac:dyDescent="0.3">
      <c r="A178">
        <v>177</v>
      </c>
      <c r="B178" s="14">
        <f t="shared" ca="1" si="12"/>
        <v>-5.3559178997754912E-5</v>
      </c>
      <c r="C178" s="14">
        <f t="shared" ca="1" si="11"/>
        <v>-1.9640565501388645E-4</v>
      </c>
      <c r="D178" s="14">
        <f t="shared" ca="1" si="11"/>
        <v>-1.2955953861913319E-4</v>
      </c>
      <c r="E178" s="14">
        <f t="shared" ca="1" si="11"/>
        <v>2.2433372469424765E-4</v>
      </c>
      <c r="F178" s="14">
        <f t="shared" ca="1" si="11"/>
        <v>1.0553573362975119E-4</v>
      </c>
      <c r="G178" s="14">
        <f t="shared" ca="1" si="11"/>
        <v>-2.1546124974365687E-4</v>
      </c>
      <c r="H178" s="14">
        <f t="shared" ca="1" si="11"/>
        <v>-5.860876675168171E-6</v>
      </c>
      <c r="I178" s="14">
        <f t="shared" ca="1" si="11"/>
        <v>-2.6939081671394354E-4</v>
      </c>
      <c r="J178" s="14">
        <f t="shared" ca="1" si="11"/>
        <v>-2.7415934876308997E-5</v>
      </c>
      <c r="K178" s="16">
        <f t="shared" ca="1" si="9"/>
        <v>-1.2500214051104665E-4</v>
      </c>
    </row>
    <row r="179" spans="1:11" x14ac:dyDescent="0.3">
      <c r="A179">
        <v>178</v>
      </c>
      <c r="B179" s="14">
        <f t="shared" ca="1" si="12"/>
        <v>1.1401464074529094E-4</v>
      </c>
      <c r="C179" s="14">
        <f t="shared" ca="1" si="11"/>
        <v>2.1567336213292035E-4</v>
      </c>
      <c r="D179" s="14">
        <f t="shared" ca="1" si="11"/>
        <v>3.1895217335287297E-4</v>
      </c>
      <c r="E179" s="14">
        <f t="shared" ca="1" si="11"/>
        <v>1.3378053680744131E-4</v>
      </c>
      <c r="F179" s="14">
        <f t="shared" ca="1" si="11"/>
        <v>1.1714597513056941E-4</v>
      </c>
      <c r="G179" s="14">
        <f t="shared" ca="1" si="11"/>
        <v>1.7288848179620959E-4</v>
      </c>
      <c r="H179" s="14">
        <f t="shared" ca="1" si="11"/>
        <v>4.2478108680964465E-5</v>
      </c>
      <c r="I179" s="14">
        <f t="shared" ca="1" si="11"/>
        <v>2.068929634846636E-5</v>
      </c>
      <c r="J179" s="14">
        <f t="shared" ca="1" si="11"/>
        <v>3.9163160535062448E-4</v>
      </c>
      <c r="K179" s="16">
        <f t="shared" ca="1" si="9"/>
        <v>1.4823285996809238E-4</v>
      </c>
    </row>
    <row r="180" spans="1:11" x14ac:dyDescent="0.3">
      <c r="A180">
        <v>179</v>
      </c>
      <c r="B180" s="14">
        <f t="shared" ca="1" si="12"/>
        <v>1.6481904293858595E-4</v>
      </c>
      <c r="C180" s="14">
        <f t="shared" ca="1" si="11"/>
        <v>4.4073646342609584E-4</v>
      </c>
      <c r="D180" s="14">
        <f t="shared" ca="1" si="11"/>
        <v>3.2057370988295363E-4</v>
      </c>
      <c r="E180" s="14">
        <f t="shared" ca="1" si="11"/>
        <v>4.7438705571914213E-4</v>
      </c>
      <c r="F180" s="14">
        <f t="shared" ca="1" si="11"/>
        <v>1.8306397297993433E-4</v>
      </c>
      <c r="G180" s="14">
        <f t="shared" ca="1" si="11"/>
        <v>3.4314598359921531E-5</v>
      </c>
      <c r="H180" s="14">
        <f t="shared" ca="1" si="11"/>
        <v>1.3819680401706467E-4</v>
      </c>
      <c r="I180" s="14">
        <f t="shared" ca="1" si="11"/>
        <v>5.0703439628097262E-4</v>
      </c>
      <c r="J180" s="14">
        <f t="shared" ca="1" si="11"/>
        <v>7.8632134861818465E-4</v>
      </c>
      <c r="K180" s="16">
        <f t="shared" ca="1" si="9"/>
        <v>3.6690334985305139E-4</v>
      </c>
    </row>
    <row r="181" spans="1:11" x14ac:dyDescent="0.3">
      <c r="A181">
        <v>180</v>
      </c>
      <c r="B181" s="14">
        <f t="shared" ca="1" si="12"/>
        <v>-1.7970141540884021E-4</v>
      </c>
      <c r="C181" s="14">
        <f t="shared" ca="1" si="11"/>
        <v>-2.0930693923899531E-4</v>
      </c>
      <c r="D181" s="14">
        <f t="shared" ca="1" si="11"/>
        <v>-2.3079990775098463E-4</v>
      </c>
      <c r="E181" s="14">
        <f t="shared" ca="1" si="11"/>
        <v>-7.4855671313404904E-4</v>
      </c>
      <c r="F181" s="14">
        <f t="shared" ca="1" si="11"/>
        <v>-2.4146870305821066E-4</v>
      </c>
      <c r="G181" s="14">
        <f t="shared" ca="1" si="11"/>
        <v>-2.1278178928511447E-4</v>
      </c>
      <c r="H181" s="14">
        <f t="shared" ca="1" si="11"/>
        <v>-2.2400033779748288E-4</v>
      </c>
      <c r="I181" s="14">
        <f t="shared" ca="1" si="11"/>
        <v>-9.8472356111261548E-5</v>
      </c>
      <c r="J181" s="14">
        <f t="shared" ca="1" si="11"/>
        <v>-1.984699768280213E-4</v>
      </c>
      <c r="K181" s="16">
        <f t="shared" ca="1" si="9"/>
        <v>-3.5201430058478514E-4</v>
      </c>
    </row>
    <row r="182" spans="1:11" x14ac:dyDescent="0.3">
      <c r="A182">
        <v>181</v>
      </c>
      <c r="B182" s="14">
        <f t="shared" ca="1" si="12"/>
        <v>1.7816104346404422E-5</v>
      </c>
      <c r="C182" s="14">
        <f t="shared" ca="1" si="11"/>
        <v>-1.3640153981809875E-4</v>
      </c>
      <c r="D182" s="14">
        <f t="shared" ca="1" si="11"/>
        <v>1.6863142380607013E-4</v>
      </c>
      <c r="E182" s="14">
        <f t="shared" ca="1" si="11"/>
        <v>2.8375651870630515E-4</v>
      </c>
      <c r="F182" s="14">
        <f t="shared" ca="1" si="11"/>
        <v>1.8203621979222208E-4</v>
      </c>
      <c r="G182" s="14">
        <f t="shared" ca="1" si="11"/>
        <v>2.435816986311576E-5</v>
      </c>
      <c r="H182" s="14">
        <f t="shared" ca="1" si="11"/>
        <v>1.6796528868616062E-5</v>
      </c>
      <c r="I182" s="14">
        <f t="shared" ca="1" si="11"/>
        <v>4.8841845848324693E-5</v>
      </c>
      <c r="J182" s="14">
        <f t="shared" ca="1" si="11"/>
        <v>2.3475384542681938E-4</v>
      </c>
      <c r="K182" s="16">
        <f t="shared" ca="1" si="9"/>
        <v>1.4162155474919919E-4</v>
      </c>
    </row>
    <row r="183" spans="1:11" x14ac:dyDescent="0.3">
      <c r="A183">
        <v>182</v>
      </c>
      <c r="B183" s="14">
        <f t="shared" ca="1" si="12"/>
        <v>-7.8387980121802522E-4</v>
      </c>
      <c r="C183" s="14">
        <f t="shared" ca="1" si="11"/>
        <v>-6.9936921472241685E-4</v>
      </c>
      <c r="D183" s="14">
        <f t="shared" ca="1" si="11"/>
        <v>-5.6169631433745741E-4</v>
      </c>
      <c r="E183" s="14">
        <f t="shared" ca="1" si="11"/>
        <v>-7.0034581742664471E-4</v>
      </c>
      <c r="F183" s="14">
        <f t="shared" ca="1" si="11"/>
        <v>-6.866894724459607E-4</v>
      </c>
      <c r="G183" s="14">
        <f t="shared" ca="1" si="11"/>
        <v>-5.2455786221501308E-4</v>
      </c>
      <c r="H183" s="14">
        <f t="shared" ca="1" si="11"/>
        <v>-7.5354191807143554E-4</v>
      </c>
      <c r="I183" s="14">
        <f t="shared" ca="1" si="11"/>
        <v>-5.2944078493034191E-4</v>
      </c>
      <c r="J183" s="14">
        <f t="shared" ca="1" si="11"/>
        <v>-6.6660010789477368E-4</v>
      </c>
      <c r="K183" s="16">
        <f t="shared" ca="1" si="9"/>
        <v>-7.2843255997670465E-4</v>
      </c>
    </row>
    <row r="184" spans="1:11" x14ac:dyDescent="0.3">
      <c r="A184">
        <v>183</v>
      </c>
      <c r="B184" s="14">
        <f t="shared" ca="1" si="12"/>
        <v>-5.4760672256140314E-4</v>
      </c>
      <c r="C184" s="14">
        <f t="shared" ca="1" si="11"/>
        <v>-1.7659775100321425E-4</v>
      </c>
      <c r="D184" s="14">
        <f t="shared" ca="1" si="11"/>
        <v>-1.3942684943291474E-4</v>
      </c>
      <c r="E184" s="14">
        <f t="shared" ca="1" si="11"/>
        <v>-9.9273825246230546E-5</v>
      </c>
      <c r="F184" s="14">
        <f t="shared" ca="1" si="11"/>
        <v>-4.7382671800309356E-4</v>
      </c>
      <c r="G184" s="14">
        <f t="shared" ca="1" si="11"/>
        <v>-5.0103274415242197E-4</v>
      </c>
      <c r="H184" s="14">
        <f t="shared" ca="1" si="11"/>
        <v>-1.7081392457048402E-4</v>
      </c>
      <c r="I184" s="14">
        <f t="shared" ca="1" si="11"/>
        <v>-1.0353485008599881E-4</v>
      </c>
      <c r="J184" s="14">
        <f t="shared" ca="1" si="11"/>
        <v>-6.1277179481242168E-5</v>
      </c>
      <c r="K184" s="16">
        <f t="shared" ca="1" si="9"/>
        <v>-1.4453173856774626E-4</v>
      </c>
    </row>
    <row r="185" spans="1:11" x14ac:dyDescent="0.3">
      <c r="A185">
        <v>184</v>
      </c>
      <c r="B185" s="14">
        <f t="shared" ca="1" si="12"/>
        <v>-1.6276314460858586E-4</v>
      </c>
      <c r="C185" s="14">
        <f t="shared" ca="1" si="11"/>
        <v>3.0369939458498669E-4</v>
      </c>
      <c r="D185" s="14">
        <f t="shared" ca="1" si="11"/>
        <v>8.8556173600229051E-5</v>
      </c>
      <c r="E185" s="14">
        <f t="shared" ca="1" si="11"/>
        <v>2.7558094945415005E-4</v>
      </c>
      <c r="F185" s="14">
        <f t="shared" ca="1" si="11"/>
        <v>1.1282934222560616E-4</v>
      </c>
      <c r="G185" s="14">
        <f t="shared" ca="1" si="11"/>
        <v>3.7715952680989162E-4</v>
      </c>
      <c r="H185" s="14">
        <f t="shared" ca="1" si="11"/>
        <v>6.6089574515238277E-5</v>
      </c>
      <c r="I185" s="14">
        <f t="shared" ca="1" si="11"/>
        <v>7.3066211381939955E-5</v>
      </c>
      <c r="J185" s="14">
        <f t="shared" ca="1" si="11"/>
        <v>-1.8675490954535286E-5</v>
      </c>
      <c r="K185" s="16">
        <f t="shared" ca="1" si="9"/>
        <v>4.519882817863492E-5</v>
      </c>
    </row>
    <row r="186" spans="1:11" x14ac:dyDescent="0.3">
      <c r="A186">
        <v>185</v>
      </c>
      <c r="B186" s="14">
        <f t="shared" ca="1" si="12"/>
        <v>1.7561861498707813E-4</v>
      </c>
      <c r="C186" s="14">
        <f t="shared" ca="1" si="11"/>
        <v>-2.6391961466679518E-5</v>
      </c>
      <c r="D186" s="14">
        <f t="shared" ca="1" si="11"/>
        <v>9.2517478431399121E-5</v>
      </c>
      <c r="E186" s="14">
        <f t="shared" ca="1" si="11"/>
        <v>-1.5340036378540492E-5</v>
      </c>
      <c r="F186" s="14">
        <f t="shared" ca="1" si="11"/>
        <v>1.679204242461727E-4</v>
      </c>
      <c r="G186" s="14">
        <f t="shared" ca="1" si="11"/>
        <v>1.1507225578065436E-4</v>
      </c>
      <c r="H186" s="14">
        <f t="shared" ca="1" si="11"/>
        <v>6.6919740810347149E-5</v>
      </c>
      <c r="I186" s="14">
        <f t="shared" ca="1" si="11"/>
        <v>3.9978078915609218E-5</v>
      </c>
      <c r="J186" s="14">
        <f t="shared" ca="1" si="11"/>
        <v>4.1869830419432469E-4</v>
      </c>
      <c r="K186" s="16">
        <f t="shared" ca="1" si="9"/>
        <v>9.38492434868524E-5</v>
      </c>
    </row>
    <row r="187" spans="1:11" x14ac:dyDescent="0.3">
      <c r="A187">
        <v>186</v>
      </c>
      <c r="B187" s="14">
        <f t="shared" ca="1" si="12"/>
        <v>2.2127381876074561E-4</v>
      </c>
      <c r="C187" s="14">
        <f t="shared" ca="1" si="11"/>
        <v>1.5705963634088919E-5</v>
      </c>
      <c r="D187" s="14">
        <f t="shared" ca="1" si="11"/>
        <v>1.1104550537661738E-4</v>
      </c>
      <c r="E187" s="14">
        <f t="shared" ca="1" si="11"/>
        <v>1.8424727594572513E-4</v>
      </c>
      <c r="F187" s="14">
        <f t="shared" ca="1" si="11"/>
        <v>7.1014263776953305E-5</v>
      </c>
      <c r="G187" s="14">
        <f t="shared" ca="1" si="11"/>
        <v>5.4213850479180141E-4</v>
      </c>
      <c r="H187" s="14">
        <f t="shared" ca="1" si="11"/>
        <v>2.0129798920233083E-4</v>
      </c>
      <c r="I187" s="14">
        <f t="shared" ca="1" si="11"/>
        <v>4.0190328940930837E-4</v>
      </c>
      <c r="J187" s="14">
        <f t="shared" ca="1" si="11"/>
        <v>1.8070394260067801E-4</v>
      </c>
      <c r="K187" s="16">
        <f t="shared" ca="1" si="9"/>
        <v>2.2019751108800747E-4</v>
      </c>
    </row>
    <row r="188" spans="1:11" x14ac:dyDescent="0.3">
      <c r="A188">
        <v>187</v>
      </c>
      <c r="B188" s="14">
        <f t="shared" ca="1" si="12"/>
        <v>1.8525653846649382E-4</v>
      </c>
      <c r="C188" s="14">
        <f t="shared" ca="1" si="11"/>
        <v>-2.2806051808896697E-4</v>
      </c>
      <c r="D188" s="14">
        <f t="shared" ca="1" si="11"/>
        <v>-2.73330773062804E-4</v>
      </c>
      <c r="E188" s="14">
        <f t="shared" ca="1" si="11"/>
        <v>-9.1331264580569879E-5</v>
      </c>
      <c r="F188" s="14">
        <f t="shared" ca="1" si="11"/>
        <v>-5.3814996500045739E-4</v>
      </c>
      <c r="G188" s="14">
        <f t="shared" ca="1" si="11"/>
        <v>-4.3469863793851009E-5</v>
      </c>
      <c r="H188" s="14">
        <f t="shared" ca="1" si="11"/>
        <v>-4.0135022015155993E-4</v>
      </c>
      <c r="I188" s="14">
        <f t="shared" ca="1" si="11"/>
        <v>-3.5496533157049768E-4</v>
      </c>
      <c r="J188" s="14">
        <f t="shared" ca="1" si="11"/>
        <v>-3.4263836630302934E-4</v>
      </c>
      <c r="K188" s="16">
        <f t="shared" ca="1" si="9"/>
        <v>-2.8617655652984388E-4</v>
      </c>
    </row>
    <row r="189" spans="1:11" x14ac:dyDescent="0.3">
      <c r="A189">
        <v>188</v>
      </c>
      <c r="B189" s="14">
        <f t="shared" ca="1" si="12"/>
        <v>-3.9717872259594677E-4</v>
      </c>
      <c r="C189" s="14">
        <f t="shared" ca="1" si="11"/>
        <v>-1.9360996900256037E-4</v>
      </c>
      <c r="D189" s="14">
        <f t="shared" ca="1" si="11"/>
        <v>-4.3981085407176861E-4</v>
      </c>
      <c r="E189" s="14">
        <f t="shared" ca="1" si="11"/>
        <v>-3.8384638924345959E-4</v>
      </c>
      <c r="F189" s="14">
        <f t="shared" ca="1" si="11"/>
        <v>-3.479023361712379E-4</v>
      </c>
      <c r="G189" s="14">
        <f t="shared" ca="1" si="11"/>
        <v>-4.239556924383135E-4</v>
      </c>
      <c r="H189" s="14">
        <f t="shared" ca="1" si="11"/>
        <v>-7.1903354831899394E-4</v>
      </c>
      <c r="I189" s="14">
        <f t="shared" ca="1" si="11"/>
        <v>-5.5823070611864939E-4</v>
      </c>
      <c r="J189" s="14">
        <f t="shared" ca="1" si="11"/>
        <v>-5.4323927952970358E-4</v>
      </c>
      <c r="K189" s="16">
        <f t="shared" ca="1" si="9"/>
        <v>-5.3218843081245673E-4</v>
      </c>
    </row>
    <row r="190" spans="1:11" x14ac:dyDescent="0.3">
      <c r="A190">
        <v>189</v>
      </c>
      <c r="B190" s="14">
        <f t="shared" ca="1" si="12"/>
        <v>2.8335880476131438E-4</v>
      </c>
      <c r="C190" s="14">
        <f t="shared" ca="1" si="11"/>
        <v>2.0189031983659287E-4</v>
      </c>
      <c r="D190" s="14">
        <f t="shared" ca="1" si="11"/>
        <v>3.8242216595559865E-4</v>
      </c>
      <c r="E190" s="14">
        <f t="shared" ca="1" si="11"/>
        <v>4.4969817788721971E-4</v>
      </c>
      <c r="F190" s="14">
        <f t="shared" ca="1" si="11"/>
        <v>1.8352790372810256E-4</v>
      </c>
      <c r="G190" s="14">
        <f t="shared" ca="1" si="11"/>
        <v>2.2665868144881171E-4</v>
      </c>
      <c r="H190" s="14">
        <f t="shared" ca="1" si="11"/>
        <v>5.9158200085098573E-5</v>
      </c>
      <c r="I190" s="14">
        <f t="shared" ca="1" si="11"/>
        <v>3.9528202754567733E-4</v>
      </c>
      <c r="J190" s="14">
        <f t="shared" ca="1" si="11"/>
        <v>4.0986646397792254E-4</v>
      </c>
      <c r="K190" s="16">
        <f t="shared" ca="1" si="9"/>
        <v>5.121643086529069E-4</v>
      </c>
    </row>
    <row r="191" spans="1:11" x14ac:dyDescent="0.3">
      <c r="A191">
        <v>190</v>
      </c>
      <c r="B191" s="14">
        <f t="shared" ca="1" si="12"/>
        <v>1.8896300425003983E-5</v>
      </c>
      <c r="C191" s="14">
        <f t="shared" ca="1" si="11"/>
        <v>-1.2269924568851113E-4</v>
      </c>
      <c r="D191" s="14">
        <f t="shared" ca="1" si="11"/>
        <v>1.8737776801468458E-4</v>
      </c>
      <c r="E191" s="14">
        <f t="shared" ca="1" si="11"/>
        <v>2.4975888781396719E-4</v>
      </c>
      <c r="F191" s="14">
        <f t="shared" ca="1" si="11"/>
        <v>-1.6469998689551871E-5</v>
      </c>
      <c r="G191" s="14">
        <f t="shared" ca="1" si="11"/>
        <v>8.8685091723918021E-5</v>
      </c>
      <c r="H191" s="14">
        <f t="shared" ca="1" si="11"/>
        <v>2.7359287648356808E-5</v>
      </c>
      <c r="I191" s="14">
        <f t="shared" ca="1" si="11"/>
        <v>-1.0065563854906962E-4</v>
      </c>
      <c r="J191" s="14">
        <f t="shared" ca="1" si="11"/>
        <v>2.9855415724954839E-5</v>
      </c>
      <c r="K191" s="16">
        <f t="shared" ca="1" si="9"/>
        <v>-1.4358177788261886E-5</v>
      </c>
    </row>
    <row r="192" spans="1:11" x14ac:dyDescent="0.3">
      <c r="A192">
        <v>191</v>
      </c>
      <c r="B192" s="14">
        <f t="shared" ca="1" si="12"/>
        <v>2.9745092910710071E-4</v>
      </c>
      <c r="C192" s="14">
        <f t="shared" ca="1" si="11"/>
        <v>8.0579600035369484E-5</v>
      </c>
      <c r="D192" s="14">
        <f t="shared" ca="1" si="11"/>
        <v>2.9992381970196338E-4</v>
      </c>
      <c r="E192" s="14">
        <f t="shared" ca="1" si="11"/>
        <v>8.1550043876030281E-5</v>
      </c>
      <c r="F192" s="14">
        <f t="shared" ca="1" si="11"/>
        <v>3.8646403918793175E-4</v>
      </c>
      <c r="G192" s="14">
        <f t="shared" ca="1" si="11"/>
        <v>4.1451854208225745E-4</v>
      </c>
      <c r="H192" s="14">
        <f t="shared" ca="1" si="11"/>
        <v>4.8333826473743839E-4</v>
      </c>
      <c r="I192" s="14">
        <f t="shared" ca="1" si="11"/>
        <v>1.693499419934134E-4</v>
      </c>
      <c r="J192" s="14">
        <f t="shared" ca="1" si="11"/>
        <v>8.9823576164680768E-5</v>
      </c>
      <c r="K192" s="16">
        <f t="shared" ca="1" si="9"/>
        <v>3.3951409251946178E-4</v>
      </c>
    </row>
    <row r="193" spans="1:11" x14ac:dyDescent="0.3">
      <c r="A193">
        <v>192</v>
      </c>
      <c r="B193" s="14">
        <f t="shared" ca="1" si="12"/>
        <v>-2.1844913732010937E-4</v>
      </c>
      <c r="C193" s="14">
        <f t="shared" ca="1" si="11"/>
        <v>-1.5009418648555985E-4</v>
      </c>
      <c r="D193" s="14">
        <f t="shared" ca="1" si="11"/>
        <v>-1.1445371602553072E-4</v>
      </c>
      <c r="E193" s="14">
        <f t="shared" ca="1" si="11"/>
        <v>1.6060673839731252E-4</v>
      </c>
      <c r="F193" s="14">
        <f t="shared" ca="1" si="11"/>
        <v>-4.6715384466472739E-5</v>
      </c>
      <c r="G193" s="14">
        <f t="shared" ca="1" si="11"/>
        <v>-5.2672599003479854E-5</v>
      </c>
      <c r="H193" s="14">
        <f t="shared" ca="1" si="11"/>
        <v>2.1751555140956384E-4</v>
      </c>
      <c r="I193" s="14">
        <f t="shared" ca="1" si="11"/>
        <v>2.5677744640346413E-4</v>
      </c>
      <c r="J193" s="14">
        <f t="shared" ca="1" si="11"/>
        <v>-1.5968836800107211E-5</v>
      </c>
      <c r="K193" s="16">
        <f t="shared" ca="1" si="9"/>
        <v>2.8296624813259873E-6</v>
      </c>
    </row>
    <row r="194" spans="1:11" x14ac:dyDescent="0.3">
      <c r="A194">
        <v>193</v>
      </c>
      <c r="B194" s="14">
        <f t="shared" ca="1" si="12"/>
        <v>-2.4538396753875409E-4</v>
      </c>
      <c r="C194" s="14">
        <f t="shared" ca="1" si="11"/>
        <v>-6.2189159650293186E-5</v>
      </c>
      <c r="D194" s="14">
        <f t="shared" ca="1" si="11"/>
        <v>9.5778651487963949E-5</v>
      </c>
      <c r="E194" s="14">
        <f t="shared" ca="1" si="11"/>
        <v>-3.3136390145454094E-4</v>
      </c>
      <c r="F194" s="14">
        <f t="shared" ca="1" si="11"/>
        <v>1.4362363169349642E-4</v>
      </c>
      <c r="G194" s="14">
        <f t="shared" ca="1" si="11"/>
        <v>-2.9878923398060387E-4</v>
      </c>
      <c r="H194" s="14">
        <f t="shared" ca="1" si="11"/>
        <v>2.3331909260887182E-5</v>
      </c>
      <c r="I194" s="14">
        <f t="shared" ca="1" si="11"/>
        <v>-1.942689135956104E-4</v>
      </c>
      <c r="J194" s="14">
        <f t="shared" ca="1" si="11"/>
        <v>-9.3809082465411841E-5</v>
      </c>
      <c r="K194" s="16">
        <f t="shared" ca="1" si="9"/>
        <v>4.0645810288365852E-5</v>
      </c>
    </row>
    <row r="195" spans="1:11" x14ac:dyDescent="0.3">
      <c r="A195">
        <v>194</v>
      </c>
      <c r="B195" s="14">
        <f t="shared" ca="1" si="12"/>
        <v>-5.7936392345664259E-4</v>
      </c>
      <c r="C195" s="14">
        <f t="shared" ca="1" si="11"/>
        <v>-3.4604222420989703E-4</v>
      </c>
      <c r="D195" s="14">
        <f t="shared" ca="1" si="11"/>
        <v>-3.3582327440246127E-4</v>
      </c>
      <c r="E195" s="14">
        <f t="shared" ca="1" si="11"/>
        <v>-3.3977072838254382E-4</v>
      </c>
      <c r="F195" s="14">
        <f t="shared" ca="1" si="11"/>
        <v>-4.0730065782163525E-4</v>
      </c>
      <c r="G195" s="14">
        <f t="shared" ca="1" si="11"/>
        <v>-3.0899689584314545E-4</v>
      </c>
      <c r="H195" s="14">
        <f t="shared" ca="1" si="11"/>
        <v>-6.7569141874515245E-5</v>
      </c>
      <c r="I195" s="14">
        <f t="shared" ca="1" si="11"/>
        <v>-5.5911443615422893E-4</v>
      </c>
      <c r="J195" s="14">
        <f t="shared" ca="1" si="11"/>
        <v>-3.5066910748444128E-4</v>
      </c>
      <c r="K195" s="16">
        <f t="shared" ref="K195:K258" ca="1" si="13">_xlfn.NORM.INV(RAND(),0,0.0004)</f>
        <v>-4.2193712697185452E-4</v>
      </c>
    </row>
    <row r="196" spans="1:11" x14ac:dyDescent="0.3">
      <c r="A196">
        <v>195</v>
      </c>
      <c r="B196" s="14">
        <f t="shared" ca="1" si="12"/>
        <v>-1.6538250659211781E-5</v>
      </c>
      <c r="C196" s="14">
        <f t="shared" ca="1" si="11"/>
        <v>3.3929629612736015E-4</v>
      </c>
      <c r="D196" s="14">
        <f t="shared" ca="1" si="11"/>
        <v>3.1301843500282963E-4</v>
      </c>
      <c r="E196" s="14">
        <f t="shared" ca="1" si="11"/>
        <v>2.7984597593576994E-4</v>
      </c>
      <c r="F196" s="14">
        <f t="shared" ca="1" si="11"/>
        <v>1.5002734812031277E-4</v>
      </c>
      <c r="G196" s="14">
        <f t="shared" ca="1" si="11"/>
        <v>1.7797517132879049E-4</v>
      </c>
      <c r="H196" s="14">
        <f t="shared" ca="1" si="11"/>
        <v>4.3686294413570846E-4</v>
      </c>
      <c r="I196" s="14">
        <f t="shared" ca="1" si="11"/>
        <v>6.5255330033705129E-5</v>
      </c>
      <c r="J196" s="14">
        <f t="shared" ca="1" si="11"/>
        <v>1.0866220119096733E-4</v>
      </c>
      <c r="K196" s="16">
        <f t="shared" ca="1" si="13"/>
        <v>3.7248332345079111E-4</v>
      </c>
    </row>
    <row r="197" spans="1:11" x14ac:dyDescent="0.3">
      <c r="A197">
        <v>196</v>
      </c>
      <c r="B197" s="14">
        <f t="shared" ca="1" si="12"/>
        <v>-3.8582994323710466E-4</v>
      </c>
      <c r="C197" s="14">
        <f t="shared" ca="1" si="11"/>
        <v>-4.354092997809738E-4</v>
      </c>
      <c r="D197" s="14">
        <f t="shared" ca="1" si="11"/>
        <v>-1.0027860521156839E-4</v>
      </c>
      <c r="E197" s="14">
        <f t="shared" ca="1" si="11"/>
        <v>-5.241835710875696E-4</v>
      </c>
      <c r="F197" s="14">
        <f t="shared" ca="1" si="11"/>
        <v>-3.58610152663869E-4</v>
      </c>
      <c r="G197" s="14">
        <f t="shared" ca="1" si="11"/>
        <v>-5.0841093231122751E-4</v>
      </c>
      <c r="H197" s="14">
        <f t="shared" ca="1" si="11"/>
        <v>-4.6452099270547994E-4</v>
      </c>
      <c r="I197" s="14">
        <f t="shared" ca="1" si="11"/>
        <v>-1.1576994396120022E-4</v>
      </c>
      <c r="J197" s="14">
        <f t="shared" ca="1" si="11"/>
        <v>-3.2111272772588457E-4</v>
      </c>
      <c r="K197" s="16">
        <f t="shared" ca="1" si="13"/>
        <v>-4.3207722839189291E-4</v>
      </c>
    </row>
    <row r="198" spans="1:11" x14ac:dyDescent="0.3">
      <c r="A198">
        <v>197</v>
      </c>
      <c r="B198" s="14">
        <f t="shared" ca="1" si="12"/>
        <v>-3.3144853197185283E-4</v>
      </c>
      <c r="C198" s="14">
        <f t="shared" ca="1" si="11"/>
        <v>2.8535919699397626E-4</v>
      </c>
      <c r="D198" s="14">
        <f t="shared" ca="1" si="11"/>
        <v>3.561598974015103E-4</v>
      </c>
      <c r="E198" s="14">
        <f t="shared" ca="1" si="11"/>
        <v>2.74099354695341E-4</v>
      </c>
      <c r="F198" s="14">
        <f t="shared" ca="1" si="11"/>
        <v>-1.5859483900587093E-5</v>
      </c>
      <c r="G198" s="14">
        <f t="shared" ca="1" si="11"/>
        <v>2.905059858665126E-4</v>
      </c>
      <c r="H198" s="14">
        <f t="shared" ca="1" si="11"/>
        <v>2.6804326430474702E-5</v>
      </c>
      <c r="I198" s="14">
        <f t="shared" ca="1" si="11"/>
        <v>-1.5715752915753561E-4</v>
      </c>
      <c r="J198" s="14">
        <f t="shared" ca="1" si="11"/>
        <v>4.6017330998698869E-4</v>
      </c>
      <c r="K198" s="16">
        <f t="shared" ca="1" si="13"/>
        <v>2.0130085761596274E-4</v>
      </c>
    </row>
    <row r="199" spans="1:11" x14ac:dyDescent="0.3">
      <c r="A199">
        <v>198</v>
      </c>
      <c r="B199" s="14">
        <f t="shared" ca="1" si="12"/>
        <v>-6.02906081512506E-4</v>
      </c>
      <c r="C199" s="14">
        <f t="shared" ca="1" si="11"/>
        <v>-3.8051018889250946E-4</v>
      </c>
      <c r="D199" s="14">
        <f t="shared" ca="1" si="11"/>
        <v>-3.5666635616329911E-4</v>
      </c>
      <c r="E199" s="14">
        <f t="shared" ca="1" si="11"/>
        <v>-3.5204163734453044E-4</v>
      </c>
      <c r="F199" s="14">
        <f t="shared" ca="1" si="11"/>
        <v>-9.1333722707296879E-4</v>
      </c>
      <c r="G199" s="14">
        <f t="shared" ca="1" si="11"/>
        <v>-6.7374334774643189E-4</v>
      </c>
      <c r="H199" s="14">
        <f t="shared" ca="1" si="11"/>
        <v>-9.6110386619589305E-4</v>
      </c>
      <c r="I199" s="14">
        <f t="shared" ca="1" si="11"/>
        <v>-1.0110565857330439E-4</v>
      </c>
      <c r="J199" s="14">
        <f t="shared" ca="1" si="11"/>
        <v>-7.9937272136739465E-4</v>
      </c>
      <c r="K199" s="16">
        <f t="shared" ca="1" si="13"/>
        <v>-7.2311791497796623E-4</v>
      </c>
    </row>
    <row r="200" spans="1:11" x14ac:dyDescent="0.3">
      <c r="A200">
        <v>199</v>
      </c>
      <c r="B200" s="14">
        <f t="shared" ca="1" si="12"/>
        <v>-1.280390459535406E-6</v>
      </c>
      <c r="C200" s="14">
        <f t="shared" ca="1" si="11"/>
        <v>1.012119618465574E-7</v>
      </c>
      <c r="D200" s="14">
        <f t="shared" ca="1" si="11"/>
        <v>1.5612720905129807E-5</v>
      </c>
      <c r="E200" s="14">
        <f t="shared" ca="1" si="11"/>
        <v>8.922342680699629E-5</v>
      </c>
      <c r="F200" s="14">
        <f t="shared" ca="1" si="11"/>
        <v>2.3209293818456306E-4</v>
      </c>
      <c r="G200" s="14">
        <f t="shared" ca="1" si="11"/>
        <v>4.0787328610176506E-5</v>
      </c>
      <c r="H200" s="14">
        <f t="shared" ca="1" si="11"/>
        <v>-2.3380418192021579E-4</v>
      </c>
      <c r="I200" s="14">
        <f t="shared" ca="1" si="11"/>
        <v>6.5135336517317633E-4</v>
      </c>
      <c r="J200" s="14">
        <f t="shared" ca="1" si="11"/>
        <v>2.1052811062841526E-4</v>
      </c>
      <c r="K200" s="16">
        <f t="shared" ca="1" si="13"/>
        <v>1.9851211765787352E-4</v>
      </c>
    </row>
    <row r="201" spans="1:11" x14ac:dyDescent="0.3">
      <c r="A201">
        <v>200</v>
      </c>
      <c r="B201" s="14">
        <f t="shared" ca="1" si="12"/>
        <v>-4.2165957374699404E-4</v>
      </c>
      <c r="C201" s="14">
        <f t="shared" ca="1" si="11"/>
        <v>-1.5312624177088864E-4</v>
      </c>
      <c r="D201" s="14">
        <f t="shared" ca="1" si="11"/>
        <v>-2.9707948000170403E-4</v>
      </c>
      <c r="E201" s="14">
        <f t="shared" ca="1" si="11"/>
        <v>-3.6249080781280946E-4</v>
      </c>
      <c r="F201" s="14">
        <f t="shared" ca="1" si="11"/>
        <v>-4.2834530929394398E-4</v>
      </c>
      <c r="G201" s="14">
        <f t="shared" ca="1" si="11"/>
        <v>-7.165676176770441E-5</v>
      </c>
      <c r="H201" s="14">
        <f t="shared" ca="1" si="11"/>
        <v>-3.8748475899429635E-4</v>
      </c>
      <c r="I201" s="14">
        <f t="shared" ca="1" si="11"/>
        <v>-2.8318298354295291E-4</v>
      </c>
      <c r="J201" s="14">
        <f t="shared" ca="1" si="11"/>
        <v>-2.7220517316494985E-4</v>
      </c>
      <c r="K201" s="16">
        <f t="shared" ca="1" si="13"/>
        <v>-3.6312773490104077E-4</v>
      </c>
    </row>
    <row r="202" spans="1:11" x14ac:dyDescent="0.3">
      <c r="A202">
        <v>201</v>
      </c>
      <c r="B202" s="14">
        <f t="shared" ca="1" si="12"/>
        <v>2.8019988868947977E-4</v>
      </c>
      <c r="C202" s="14">
        <f t="shared" ca="1" si="11"/>
        <v>3.25571731368029E-4</v>
      </c>
      <c r="D202" s="14">
        <f t="shared" ca="1" si="11"/>
        <v>1.7305478859694465E-4</v>
      </c>
      <c r="E202" s="14">
        <f t="shared" ca="1" si="11"/>
        <v>6.6463690781961627E-4</v>
      </c>
      <c r="F202" s="14">
        <f t="shared" ca="1" si="11"/>
        <v>4.6560184967590115E-4</v>
      </c>
      <c r="G202" s="14">
        <f t="shared" ca="1" si="11"/>
        <v>1.1141541913421582E-4</v>
      </c>
      <c r="H202" s="14">
        <f t="shared" ca="1" si="11"/>
        <v>2.2082945302028236E-4</v>
      </c>
      <c r="I202" s="14">
        <f t="shared" ca="1" si="11"/>
        <v>3.0725229102078266E-4</v>
      </c>
      <c r="J202" s="14">
        <f t="shared" ca="1" si="11"/>
        <v>5.6760565550880544E-4</v>
      </c>
      <c r="K202" s="16">
        <f t="shared" ca="1" si="13"/>
        <v>3.8659367264839685E-4</v>
      </c>
    </row>
    <row r="203" spans="1:11" x14ac:dyDescent="0.3">
      <c r="A203">
        <v>202</v>
      </c>
      <c r="B203" s="14">
        <f t="shared" ca="1" si="12"/>
        <v>-4.5438624576616071E-4</v>
      </c>
      <c r="C203" s="14">
        <f t="shared" ca="1" si="11"/>
        <v>-1.9616997039277359E-4</v>
      </c>
      <c r="D203" s="14">
        <f t="shared" ca="1" si="11"/>
        <v>-2.437290637877987E-4</v>
      </c>
      <c r="E203" s="14">
        <f t="shared" ca="1" si="11"/>
        <v>-1.9150687667672159E-4</v>
      </c>
      <c r="F203" s="14">
        <f t="shared" ca="1" si="11"/>
        <v>-4.2254355814713083E-4</v>
      </c>
      <c r="G203" s="14">
        <f t="shared" ca="1" si="11"/>
        <v>-4.2535253259782537E-4</v>
      </c>
      <c r="H203" s="14">
        <f t="shared" ca="1" si="11"/>
        <v>-2.9303040933800019E-4</v>
      </c>
      <c r="I203" s="14">
        <f t="shared" ca="1" si="11"/>
        <v>-4.0471071005364725E-4</v>
      </c>
      <c r="J203" s="14">
        <f t="shared" ca="1" si="11"/>
        <v>-2.0800035342138611E-4</v>
      </c>
      <c r="K203" s="16">
        <f t="shared" ca="1" si="13"/>
        <v>-4.8608165632831187E-4</v>
      </c>
    </row>
    <row r="204" spans="1:11" x14ac:dyDescent="0.3">
      <c r="A204">
        <v>203</v>
      </c>
      <c r="B204" s="14">
        <f t="shared" ca="1" si="12"/>
        <v>-5.8795394857176259E-4</v>
      </c>
      <c r="C204" s="14">
        <f t="shared" ca="1" si="12"/>
        <v>-2.6838609219515897E-4</v>
      </c>
      <c r="D204" s="14">
        <f t="shared" ca="1" si="12"/>
        <v>-4.4296105264075565E-4</v>
      </c>
      <c r="E204" s="14">
        <f t="shared" ca="1" si="12"/>
        <v>-3.3167107386418242E-4</v>
      </c>
      <c r="F204" s="14">
        <f t="shared" ca="1" si="12"/>
        <v>-4.0548362549512422E-4</v>
      </c>
      <c r="G204" s="14">
        <f t="shared" ca="1" si="12"/>
        <v>-1.2276749930513123E-4</v>
      </c>
      <c r="H204" s="14">
        <f t="shared" ca="1" si="12"/>
        <v>-4.7341102233005954E-4</v>
      </c>
      <c r="I204" s="14">
        <f t="shared" ca="1" si="12"/>
        <v>-2.0149399291412919E-4</v>
      </c>
      <c r="J204" s="14">
        <f t="shared" ca="1" si="12"/>
        <v>-4.4044778016542847E-4</v>
      </c>
      <c r="K204" s="16">
        <f t="shared" ca="1" si="13"/>
        <v>-3.7053544826481379E-4</v>
      </c>
    </row>
    <row r="205" spans="1:11" x14ac:dyDescent="0.3">
      <c r="A205">
        <v>204</v>
      </c>
      <c r="B205" s="14">
        <f t="shared" ca="1" si="12"/>
        <v>7.8514839241857826E-4</v>
      </c>
      <c r="C205" s="14">
        <f t="shared" ca="1" si="12"/>
        <v>6.5962005218266171E-4</v>
      </c>
      <c r="D205" s="14">
        <f t="shared" ca="1" si="12"/>
        <v>4.9885564949443272E-4</v>
      </c>
      <c r="E205" s="14">
        <f t="shared" ca="1" si="12"/>
        <v>9.3866234650104177E-4</v>
      </c>
      <c r="F205" s="14">
        <f t="shared" ca="1" si="12"/>
        <v>7.6732202548916327E-4</v>
      </c>
      <c r="G205" s="14">
        <f t="shared" ca="1" si="12"/>
        <v>5.5727977040542201E-4</v>
      </c>
      <c r="H205" s="14">
        <f t="shared" ca="1" si="12"/>
        <v>3.5890289227655107E-4</v>
      </c>
      <c r="I205" s="14">
        <f t="shared" ca="1" si="12"/>
        <v>8.7968161249354384E-4</v>
      </c>
      <c r="J205" s="14">
        <f t="shared" ca="1" si="12"/>
        <v>8.1316279692028831E-4</v>
      </c>
      <c r="K205" s="16">
        <f t="shared" ca="1" si="13"/>
        <v>7.9444647041549787E-4</v>
      </c>
    </row>
    <row r="206" spans="1:11" x14ac:dyDescent="0.3">
      <c r="A206">
        <v>205</v>
      </c>
      <c r="B206" s="14">
        <f t="shared" ca="1" si="12"/>
        <v>2.7068398043806729E-4</v>
      </c>
      <c r="C206" s="14">
        <f t="shared" ca="1" si="12"/>
        <v>1.404320813889911E-4</v>
      </c>
      <c r="D206" s="14">
        <f t="shared" ca="1" si="12"/>
        <v>1.0872893228251213E-4</v>
      </c>
      <c r="E206" s="14">
        <f t="shared" ca="1" si="12"/>
        <v>1.6177395380271794E-6</v>
      </c>
      <c r="F206" s="14">
        <f t="shared" ca="1" si="12"/>
        <v>8.4242782794209862E-5</v>
      </c>
      <c r="G206" s="14">
        <f t="shared" ca="1" si="12"/>
        <v>-7.1338538467104185E-6</v>
      </c>
      <c r="H206" s="14">
        <f t="shared" ca="1" si="12"/>
        <v>3.9873648531808648E-5</v>
      </c>
      <c r="I206" s="14">
        <f t="shared" ca="1" si="12"/>
        <v>3.0286460590568112E-4</v>
      </c>
      <c r="J206" s="14">
        <f t="shared" ca="1" si="12"/>
        <v>1.6681075308940731E-4</v>
      </c>
      <c r="K206" s="16">
        <f t="shared" ca="1" si="13"/>
        <v>1.4031694989261091E-4</v>
      </c>
    </row>
    <row r="207" spans="1:11" x14ac:dyDescent="0.3">
      <c r="A207">
        <v>206</v>
      </c>
      <c r="B207" s="14">
        <f t="shared" ca="1" si="12"/>
        <v>6.1036344858607068E-4</v>
      </c>
      <c r="C207" s="14">
        <f t="shared" ca="1" si="12"/>
        <v>4.082316096022877E-4</v>
      </c>
      <c r="D207" s="14">
        <f t="shared" ca="1" si="12"/>
        <v>4.9831393738614398E-4</v>
      </c>
      <c r="E207" s="14">
        <f t="shared" ca="1" si="12"/>
        <v>1.9053887649177927E-4</v>
      </c>
      <c r="F207" s="14">
        <f t="shared" ca="1" si="12"/>
        <v>3.9605102301092641E-4</v>
      </c>
      <c r="G207" s="14">
        <f t="shared" ca="1" si="12"/>
        <v>4.4547990367933463E-4</v>
      </c>
      <c r="H207" s="14">
        <f t="shared" ca="1" si="12"/>
        <v>5.6066960059991005E-4</v>
      </c>
      <c r="I207" s="14">
        <f t="shared" ca="1" si="12"/>
        <v>4.1310288099233848E-4</v>
      </c>
      <c r="J207" s="14">
        <f t="shared" ca="1" si="12"/>
        <v>2.2065577451641877E-4</v>
      </c>
      <c r="K207" s="16">
        <f t="shared" ca="1" si="13"/>
        <v>3.6786001993499931E-4</v>
      </c>
    </row>
    <row r="208" spans="1:11" x14ac:dyDescent="0.3">
      <c r="A208">
        <v>207</v>
      </c>
      <c r="B208" s="14">
        <f t="shared" ca="1" si="12"/>
        <v>-2.302102675616422E-4</v>
      </c>
      <c r="C208" s="14">
        <f t="shared" ca="1" si="12"/>
        <v>8.5795610318667079E-5</v>
      </c>
      <c r="D208" s="14">
        <f t="shared" ca="1" si="12"/>
        <v>7.0787229201530692E-5</v>
      </c>
      <c r="E208" s="14">
        <f t="shared" ca="1" si="12"/>
        <v>2.4842480631509268E-4</v>
      </c>
      <c r="F208" s="14">
        <f t="shared" ca="1" si="12"/>
        <v>-5.1334978431299584E-5</v>
      </c>
      <c r="G208" s="14">
        <f t="shared" ca="1" si="12"/>
        <v>1.2832848947565931E-4</v>
      </c>
      <c r="H208" s="14">
        <f t="shared" ca="1" si="12"/>
        <v>1.544722464406846E-6</v>
      </c>
      <c r="I208" s="14">
        <f t="shared" ca="1" si="12"/>
        <v>-1.2321142511383489E-4</v>
      </c>
      <c r="J208" s="14">
        <f t="shared" ca="1" si="12"/>
        <v>-6.8499668725580264E-5</v>
      </c>
      <c r="K208" s="16">
        <f t="shared" ca="1" si="13"/>
        <v>6.4755842698242038E-5</v>
      </c>
    </row>
    <row r="209" spans="1:11" x14ac:dyDescent="0.3">
      <c r="A209">
        <v>208</v>
      </c>
      <c r="B209" s="14">
        <f t="shared" ca="1" si="12"/>
        <v>-3.0592705331876189E-4</v>
      </c>
      <c r="C209" s="14">
        <f t="shared" ca="1" si="12"/>
        <v>-1.3299621987730454E-4</v>
      </c>
      <c r="D209" s="14">
        <f t="shared" ca="1" si="12"/>
        <v>-3.9621724659841181E-4</v>
      </c>
      <c r="E209" s="14">
        <f t="shared" ca="1" si="12"/>
        <v>-4.3235763690598349E-4</v>
      </c>
      <c r="F209" s="14">
        <f t="shared" ca="1" si="12"/>
        <v>-4.1287812179308298E-4</v>
      </c>
      <c r="G209" s="14">
        <f t="shared" ca="1" si="12"/>
        <v>-5.121277553325087E-5</v>
      </c>
      <c r="H209" s="14">
        <f t="shared" ca="1" si="12"/>
        <v>-5.2911768204170291E-4</v>
      </c>
      <c r="I209" s="14">
        <f t="shared" ca="1" si="12"/>
        <v>-4.9415371781015311E-4</v>
      </c>
      <c r="J209" s="14">
        <f t="shared" ca="1" si="12"/>
        <v>-4.7666530939782933E-4</v>
      </c>
      <c r="K209" s="16">
        <f t="shared" ca="1" si="13"/>
        <v>-5.2365741334261086E-4</v>
      </c>
    </row>
    <row r="210" spans="1:11" x14ac:dyDescent="0.3">
      <c r="A210">
        <v>209</v>
      </c>
      <c r="B210" s="14">
        <f t="shared" ca="1" si="12"/>
        <v>-4.4245459754767074E-5</v>
      </c>
      <c r="C210" s="14">
        <f t="shared" ca="1" si="12"/>
        <v>-2.4117053925593154E-4</v>
      </c>
      <c r="D210" s="14">
        <f t="shared" ca="1" si="12"/>
        <v>-3.1638676630612754E-4</v>
      </c>
      <c r="E210" s="14">
        <f t="shared" ca="1" si="12"/>
        <v>-4.4453206568524444E-4</v>
      </c>
      <c r="F210" s="14">
        <f t="shared" ca="1" si="12"/>
        <v>-1.5049845909048711E-4</v>
      </c>
      <c r="G210" s="14">
        <f t="shared" ca="1" si="12"/>
        <v>-1.8222446517438974E-4</v>
      </c>
      <c r="H210" s="14">
        <f t="shared" ca="1" si="12"/>
        <v>-5.0064819756570351E-4</v>
      </c>
      <c r="I210" s="14">
        <f t="shared" ca="1" si="12"/>
        <v>-3.9583653036901113E-4</v>
      </c>
      <c r="J210" s="14">
        <f t="shared" ca="1" si="12"/>
        <v>-1.8413664665907769E-4</v>
      </c>
      <c r="K210" s="16">
        <f t="shared" ca="1" si="13"/>
        <v>-4.3284535868042949E-4</v>
      </c>
    </row>
    <row r="211" spans="1:11" x14ac:dyDescent="0.3">
      <c r="A211">
        <v>210</v>
      </c>
      <c r="B211" s="14">
        <f t="shared" ca="1" si="12"/>
        <v>-1.4249436501227229E-4</v>
      </c>
      <c r="C211" s="14">
        <f t="shared" ca="1" si="12"/>
        <v>3.9786118745921412E-4</v>
      </c>
      <c r="D211" s="14">
        <f t="shared" ca="1" si="12"/>
        <v>-1.3224152784844812E-4</v>
      </c>
      <c r="E211" s="14">
        <f t="shared" ca="1" si="12"/>
        <v>3.5034339354098428E-5</v>
      </c>
      <c r="F211" s="14">
        <f t="shared" ca="1" si="12"/>
        <v>-2.4007909859718185E-4</v>
      </c>
      <c r="G211" s="14">
        <f t="shared" ca="1" si="12"/>
        <v>-2.4870442985820403E-4</v>
      </c>
      <c r="H211" s="14">
        <f t="shared" ca="1" si="12"/>
        <v>8.2502345284751505E-5</v>
      </c>
      <c r="I211" s="14">
        <f t="shared" ca="1" si="12"/>
        <v>-2.1546795708494301E-4</v>
      </c>
      <c r="J211" s="14">
        <f t="shared" ca="1" si="12"/>
        <v>9.2886913746602909E-5</v>
      </c>
      <c r="K211" s="16">
        <f t="shared" ca="1" si="13"/>
        <v>-1.2432977766625733E-4</v>
      </c>
    </row>
    <row r="212" spans="1:11" x14ac:dyDescent="0.3">
      <c r="A212">
        <v>211</v>
      </c>
      <c r="B212" s="14">
        <f t="shared" ca="1" si="12"/>
        <v>1.6475885504779159E-4</v>
      </c>
      <c r="C212" s="14">
        <f t="shared" ca="1" si="12"/>
        <v>2.7848924461169395E-4</v>
      </c>
      <c r="D212" s="14">
        <f t="shared" ca="1" si="12"/>
        <v>7.8377536681074566E-5</v>
      </c>
      <c r="E212" s="14">
        <f t="shared" ca="1" si="12"/>
        <v>-3.7777748547329049E-5</v>
      </c>
      <c r="F212" s="14">
        <f t="shared" ca="1" si="12"/>
        <v>-2.3035034198944733E-4</v>
      </c>
      <c r="G212" s="14">
        <f t="shared" ca="1" si="12"/>
        <v>2.4770660019518049E-4</v>
      </c>
      <c r="H212" s="14">
        <f t="shared" ca="1" si="12"/>
        <v>4.7918065024223383E-5</v>
      </c>
      <c r="I212" s="14">
        <f t="shared" ca="1" si="12"/>
        <v>1.8365644951122984E-4</v>
      </c>
      <c r="J212" s="14">
        <f t="shared" ca="1" si="12"/>
        <v>-3.1944429748512361E-4</v>
      </c>
      <c r="K212" s="16">
        <f t="shared" ca="1" si="13"/>
        <v>1.2073533959105161E-4</v>
      </c>
    </row>
    <row r="213" spans="1:11" x14ac:dyDescent="0.3">
      <c r="A213">
        <v>212</v>
      </c>
      <c r="B213" s="14">
        <f t="shared" ca="1" si="12"/>
        <v>-3.8179824660448741E-4</v>
      </c>
      <c r="C213" s="14">
        <f t="shared" ca="1" si="12"/>
        <v>-3.6705552818478451E-4</v>
      </c>
      <c r="D213" s="14">
        <f t="shared" ca="1" si="12"/>
        <v>-6.3607300721053384E-4</v>
      </c>
      <c r="E213" s="14">
        <f t="shared" ca="1" si="12"/>
        <v>-4.3082505644467356E-4</v>
      </c>
      <c r="F213" s="14">
        <f t="shared" ca="1" si="12"/>
        <v>-5.8372091072888155E-4</v>
      </c>
      <c r="G213" s="14">
        <f t="shared" ca="1" si="12"/>
        <v>-2.1920512480232742E-4</v>
      </c>
      <c r="H213" s="14">
        <f t="shared" ca="1" si="12"/>
        <v>-4.6994073765305633E-4</v>
      </c>
      <c r="I213" s="14">
        <f t="shared" ca="1" si="12"/>
        <v>-4.0805232132768256E-4</v>
      </c>
      <c r="J213" s="14">
        <f t="shared" ca="1" si="12"/>
        <v>-6.441872380250883E-4</v>
      </c>
      <c r="K213" s="16">
        <f t="shared" ca="1" si="13"/>
        <v>-4.6222076874632956E-4</v>
      </c>
    </row>
    <row r="214" spans="1:11" x14ac:dyDescent="0.3">
      <c r="A214">
        <v>213</v>
      </c>
      <c r="B214" s="14">
        <f t="shared" ca="1" si="12"/>
        <v>-1.5195551520977741E-4</v>
      </c>
      <c r="C214" s="14">
        <f t="shared" ca="1" si="12"/>
        <v>-1.084988798477799E-4</v>
      </c>
      <c r="D214" s="14">
        <f t="shared" ca="1" si="12"/>
        <v>-1.4758691247507847E-4</v>
      </c>
      <c r="E214" s="14">
        <f t="shared" ca="1" si="12"/>
        <v>-4.5087890439741464E-4</v>
      </c>
      <c r="F214" s="14">
        <f t="shared" ca="1" si="12"/>
        <v>-3.1619815763523598E-4</v>
      </c>
      <c r="G214" s="14">
        <f t="shared" ca="1" si="12"/>
        <v>-1.7407762942879836E-4</v>
      </c>
      <c r="H214" s="14">
        <f t="shared" ca="1" si="12"/>
        <v>-1.7101857299735442E-4</v>
      </c>
      <c r="I214" s="14">
        <f t="shared" ca="1" si="12"/>
        <v>-3.262259359067275E-5</v>
      </c>
      <c r="J214" s="14">
        <f t="shared" ca="1" si="12"/>
        <v>2.5171778685422592E-4</v>
      </c>
      <c r="K214" s="16">
        <f t="shared" ca="1" si="13"/>
        <v>-1.7600676328559148E-4</v>
      </c>
    </row>
    <row r="215" spans="1:11" x14ac:dyDescent="0.3">
      <c r="A215">
        <v>214</v>
      </c>
      <c r="B215" s="14">
        <f t="shared" ca="1" si="12"/>
        <v>-7.0317526435731675E-4</v>
      </c>
      <c r="C215" s="14">
        <f t="shared" ca="1" si="12"/>
        <v>-7.1422941694485563E-4</v>
      </c>
      <c r="D215" s="14">
        <f t="shared" ca="1" si="12"/>
        <v>-3.021420431804922E-5</v>
      </c>
      <c r="E215" s="14">
        <f t="shared" ca="1" si="12"/>
        <v>-3.9388385636671597E-4</v>
      </c>
      <c r="F215" s="14">
        <f t="shared" ca="1" si="12"/>
        <v>-3.083890198060103E-4</v>
      </c>
      <c r="G215" s="14">
        <f t="shared" ca="1" si="12"/>
        <v>-1.4763654966334566E-4</v>
      </c>
      <c r="H215" s="14">
        <f t="shared" ca="1" si="12"/>
        <v>-1.0015576342631456E-4</v>
      </c>
      <c r="I215" s="14">
        <f t="shared" ca="1" si="12"/>
        <v>-2.3626268528379235E-4</v>
      </c>
      <c r="J215" s="14">
        <f t="shared" ca="1" si="12"/>
        <v>-6.9250930174926978E-4</v>
      </c>
      <c r="K215" s="16">
        <f t="shared" ca="1" si="13"/>
        <v>-4.525163310602694E-4</v>
      </c>
    </row>
    <row r="216" spans="1:11" x14ac:dyDescent="0.3">
      <c r="A216">
        <v>215</v>
      </c>
      <c r="B216" s="14">
        <f t="shared" ca="1" si="12"/>
        <v>-2.7735799335917876E-4</v>
      </c>
      <c r="C216" s="14">
        <f t="shared" ca="1" si="12"/>
        <v>-3.0529260331668733E-4</v>
      </c>
      <c r="D216" s="14">
        <f t="shared" ca="1" si="12"/>
        <v>-4.6852990783512682E-4</v>
      </c>
      <c r="E216" s="14">
        <f t="shared" ca="1" si="12"/>
        <v>-2.9612367031614539E-4</v>
      </c>
      <c r="F216" s="14">
        <f t="shared" ca="1" si="12"/>
        <v>-6.1536828719519995E-4</v>
      </c>
      <c r="G216" s="14">
        <f t="shared" ca="1" si="12"/>
        <v>-9.0188374346171084E-5</v>
      </c>
      <c r="H216" s="14">
        <f t="shared" ca="1" si="12"/>
        <v>-1.5630849447842722E-4</v>
      </c>
      <c r="I216" s="14">
        <f t="shared" ca="1" si="12"/>
        <v>-1.947016163918625E-4</v>
      </c>
      <c r="J216" s="14">
        <f t="shared" ca="1" si="12"/>
        <v>-3.0780734243636502E-4</v>
      </c>
      <c r="K216" s="16">
        <f t="shared" ca="1" si="13"/>
        <v>-4.4297052274154221E-4</v>
      </c>
    </row>
    <row r="217" spans="1:11" x14ac:dyDescent="0.3">
      <c r="A217">
        <v>216</v>
      </c>
      <c r="B217" s="14">
        <f t="shared" ca="1" si="12"/>
        <v>3.4671309723590776E-5</v>
      </c>
      <c r="C217" s="14">
        <f t="shared" ca="1" si="12"/>
        <v>-1.0512199363456388E-4</v>
      </c>
      <c r="D217" s="14">
        <f t="shared" ca="1" si="12"/>
        <v>-2.0354660115735109E-4</v>
      </c>
      <c r="E217" s="14">
        <f t="shared" ca="1" si="12"/>
        <v>-1.7822970001212283E-4</v>
      </c>
      <c r="F217" s="14">
        <f t="shared" ca="1" si="12"/>
        <v>-3.2190952363372931E-4</v>
      </c>
      <c r="G217" s="14">
        <f t="shared" ca="1" si="12"/>
        <v>-1.0855557276091439E-4</v>
      </c>
      <c r="H217" s="14">
        <f t="shared" ca="1" si="12"/>
        <v>-1.2366962433117072E-4</v>
      </c>
      <c r="I217" s="14">
        <f t="shared" ca="1" si="12"/>
        <v>-1.3416164331461107E-4</v>
      </c>
      <c r="J217" s="14">
        <f t="shared" ca="1" si="12"/>
        <v>2.7195238058409966E-5</v>
      </c>
      <c r="K217" s="16">
        <f t="shared" ca="1" si="13"/>
        <v>-1.8106688422741806E-4</v>
      </c>
    </row>
    <row r="218" spans="1:11" x14ac:dyDescent="0.3">
      <c r="A218">
        <v>217</v>
      </c>
      <c r="B218" s="14">
        <f t="shared" ca="1" si="12"/>
        <v>-8.4771510697529806E-4</v>
      </c>
      <c r="C218" s="14">
        <f t="shared" ca="1" si="12"/>
        <v>-9.1951863570655231E-4</v>
      </c>
      <c r="D218" s="14">
        <f t="shared" ca="1" si="12"/>
        <v>-8.221758173638878E-4</v>
      </c>
      <c r="E218" s="14">
        <f t="shared" ca="1" si="12"/>
        <v>-5.3944380079653186E-4</v>
      </c>
      <c r="F218" s="14">
        <f t="shared" ca="1" si="12"/>
        <v>-8.3166072254782291E-4</v>
      </c>
      <c r="G218" s="14">
        <f t="shared" ca="1" si="12"/>
        <v>-6.6313015412619125E-4</v>
      </c>
      <c r="H218" s="14">
        <f t="shared" ca="1" si="12"/>
        <v>-4.5963028192858469E-4</v>
      </c>
      <c r="I218" s="14">
        <f t="shared" ca="1" si="12"/>
        <v>-7.8950500381393303E-4</v>
      </c>
      <c r="J218" s="14">
        <f t="shared" ca="1" si="12"/>
        <v>-1.0197829842261907E-3</v>
      </c>
      <c r="K218" s="16">
        <f t="shared" ca="1" si="13"/>
        <v>-9.6448782643819824E-4</v>
      </c>
    </row>
    <row r="219" spans="1:11" x14ac:dyDescent="0.3">
      <c r="A219">
        <v>218</v>
      </c>
      <c r="B219" s="14">
        <f t="shared" ca="1" si="12"/>
        <v>4.0695420088800681E-4</v>
      </c>
      <c r="C219" s="14">
        <f t="shared" ca="1" si="12"/>
        <v>8.4192704629664359E-5</v>
      </c>
      <c r="D219" s="14">
        <f t="shared" ca="1" si="12"/>
        <v>-1.3663491607923133E-5</v>
      </c>
      <c r="E219" s="14">
        <f t="shared" ca="1" si="12"/>
        <v>-6.5025407082589529E-5</v>
      </c>
      <c r="F219" s="14">
        <f t="shared" ca="1" si="12"/>
        <v>1.2121991428728747E-4</v>
      </c>
      <c r="G219" s="14">
        <f t="shared" ca="1" si="12"/>
        <v>2.7280999200877254E-6</v>
      </c>
      <c r="H219" s="14">
        <f t="shared" ca="1" si="12"/>
        <v>2.9510979348242816E-5</v>
      </c>
      <c r="I219" s="14">
        <f t="shared" ca="1" si="12"/>
        <v>3.9662891394128481E-5</v>
      </c>
      <c r="J219" s="14">
        <f t="shared" ca="1" si="12"/>
        <v>-2.0461733166383098E-4</v>
      </c>
      <c r="K219" s="16">
        <f t="shared" ca="1" si="13"/>
        <v>9.8625921363031997E-5</v>
      </c>
    </row>
    <row r="220" spans="1:11" x14ac:dyDescent="0.3">
      <c r="A220">
        <v>219</v>
      </c>
      <c r="B220" s="14">
        <f t="shared" ca="1" si="12"/>
        <v>2.0064478125538611E-4</v>
      </c>
      <c r="C220" s="14">
        <f t="shared" ca="1" si="12"/>
        <v>2.3654667336720466E-4</v>
      </c>
      <c r="D220" s="14">
        <f t="shared" ca="1" si="12"/>
        <v>4.6384247145315761E-4</v>
      </c>
      <c r="E220" s="14">
        <f t="shared" ca="1" si="12"/>
        <v>1.876496878159781E-4</v>
      </c>
      <c r="F220" s="14">
        <f t="shared" ca="1" si="12"/>
        <v>3.6553879822333866E-4</v>
      </c>
      <c r="G220" s="14">
        <f t="shared" ca="1" si="12"/>
        <v>3.1203422344418952E-4</v>
      </c>
      <c r="H220" s="14">
        <f t="shared" ca="1" si="12"/>
        <v>3.5254234490821729E-4</v>
      </c>
      <c r="I220" s="14">
        <f t="shared" ca="1" si="12"/>
        <v>4.0382923446216949E-5</v>
      </c>
      <c r="J220" s="14">
        <f t="shared" ca="1" si="12"/>
        <v>5.089728787370676E-4</v>
      </c>
      <c r="K220" s="16">
        <f t="shared" ca="1" si="13"/>
        <v>2.9237495546332725E-4</v>
      </c>
    </row>
    <row r="221" spans="1:11" x14ac:dyDescent="0.3">
      <c r="A221">
        <v>220</v>
      </c>
      <c r="B221" s="14">
        <f t="shared" ca="1" si="12"/>
        <v>1.9776662222219376E-4</v>
      </c>
      <c r="C221" s="14">
        <f t="shared" ca="1" si="12"/>
        <v>-3.3321237868416047E-5</v>
      </c>
      <c r="D221" s="14">
        <f t="shared" ca="1" si="12"/>
        <v>3.623635640416904E-4</v>
      </c>
      <c r="E221" s="14">
        <f t="shared" ca="1" si="12"/>
        <v>-1.0062463155287578E-4</v>
      </c>
      <c r="F221" s="14">
        <f t="shared" ca="1" si="12"/>
        <v>1.557147561106719E-5</v>
      </c>
      <c r="G221" s="14">
        <f t="shared" ca="1" si="12"/>
        <v>1.7868004866308847E-4</v>
      </c>
      <c r="H221" s="14">
        <f t="shared" ca="1" si="12"/>
        <v>3.3636443053665897E-4</v>
      </c>
      <c r="I221" s="14">
        <f t="shared" ca="1" si="12"/>
        <v>5.7566619357309686E-5</v>
      </c>
      <c r="J221" s="14">
        <f t="shared" ca="1" si="12"/>
        <v>-1.2192151297616438E-4</v>
      </c>
      <c r="K221" s="16">
        <f t="shared" ca="1" si="13"/>
        <v>2.0420922759873409E-4</v>
      </c>
    </row>
    <row r="222" spans="1:11" x14ac:dyDescent="0.3">
      <c r="A222">
        <v>221</v>
      </c>
      <c r="B222" s="14">
        <f t="shared" ca="1" si="12"/>
        <v>-1.1897756816343328E-4</v>
      </c>
      <c r="C222" s="14">
        <f t="shared" ca="1" si="12"/>
        <v>1.912144570215347E-4</v>
      </c>
      <c r="D222" s="14">
        <f t="shared" ca="1" si="12"/>
        <v>8.8851931840201308E-5</v>
      </c>
      <c r="E222" s="14">
        <f t="shared" ca="1" si="12"/>
        <v>-1.041554955002304E-4</v>
      </c>
      <c r="F222" s="14">
        <f t="shared" ca="1" si="12"/>
        <v>7.7903856860450435E-6</v>
      </c>
      <c r="G222" s="14">
        <f t="shared" ca="1" si="12"/>
        <v>-1.2004907117412272E-4</v>
      </c>
      <c r="H222" s="14">
        <f t="shared" ca="1" si="12"/>
        <v>4.4505854890129941E-5</v>
      </c>
      <c r="I222" s="14">
        <f t="shared" ca="1" si="12"/>
        <v>-8.6893346677831539E-5</v>
      </c>
      <c r="J222" s="14">
        <f t="shared" ca="1" si="12"/>
        <v>-5.2770591381620735E-6</v>
      </c>
      <c r="K222" s="16">
        <f t="shared" ca="1" si="13"/>
        <v>2.2666114867200888E-5</v>
      </c>
    </row>
    <row r="223" spans="1:11" x14ac:dyDescent="0.3">
      <c r="A223">
        <v>222</v>
      </c>
      <c r="B223" s="14">
        <f t="shared" ca="1" si="12"/>
        <v>-4.7008096528345309E-5</v>
      </c>
      <c r="C223" s="14">
        <f t="shared" ca="1" si="12"/>
        <v>-2.1484595256073344E-4</v>
      </c>
      <c r="D223" s="14">
        <f t="shared" ca="1" si="12"/>
        <v>3.1400886556608932E-5</v>
      </c>
      <c r="E223" s="14">
        <f t="shared" ca="1" si="12"/>
        <v>-1.135295512930757E-4</v>
      </c>
      <c r="F223" s="14">
        <f t="shared" ca="1" si="12"/>
        <v>-1.4469358995511153E-4</v>
      </c>
      <c r="G223" s="14">
        <f t="shared" ca="1" si="12"/>
        <v>-1.2337414879523627E-4</v>
      </c>
      <c r="H223" s="14">
        <f t="shared" ca="1" si="12"/>
        <v>1.3418315982723946E-4</v>
      </c>
      <c r="I223" s="14">
        <f t="shared" ca="1" si="12"/>
        <v>8.1390473110158179E-5</v>
      </c>
      <c r="J223" s="14">
        <f t="shared" ca="1" si="12"/>
        <v>-2.3594517933606934E-4</v>
      </c>
      <c r="K223" s="16">
        <f t="shared" ca="1" si="13"/>
        <v>-4.2590820032441823E-5</v>
      </c>
    </row>
    <row r="224" spans="1:11" x14ac:dyDescent="0.3">
      <c r="A224">
        <v>223</v>
      </c>
      <c r="B224" s="14">
        <f t="shared" ca="1" si="12"/>
        <v>-3.37559826047599E-4</v>
      </c>
      <c r="C224" s="14">
        <f t="shared" ca="1" si="12"/>
        <v>-3.1068746421114433E-5</v>
      </c>
      <c r="D224" s="14">
        <f t="shared" ca="1" si="12"/>
        <v>-5.2128413997650248E-5</v>
      </c>
      <c r="E224" s="14">
        <f t="shared" ca="1" si="12"/>
        <v>-2.465976963144277E-4</v>
      </c>
      <c r="F224" s="14">
        <f t="shared" ca="1" si="12"/>
        <v>2.3304301337580434E-4</v>
      </c>
      <c r="G224" s="14">
        <f t="shared" ca="1" si="12"/>
        <v>-3.8151295516527736E-4</v>
      </c>
      <c r="H224" s="14">
        <f t="shared" ca="1" si="12"/>
        <v>-2.478751588937405E-4</v>
      </c>
      <c r="I224" s="14">
        <f t="shared" ca="1" si="12"/>
        <v>-6.7513744990541197E-5</v>
      </c>
      <c r="J224" s="14">
        <f t="shared" ca="1" si="12"/>
        <v>-2.6484343715226649E-4</v>
      </c>
      <c r="K224" s="16">
        <f t="shared" ca="1" si="13"/>
        <v>-2.08753967752806E-4</v>
      </c>
    </row>
    <row r="225" spans="1:11" x14ac:dyDescent="0.3">
      <c r="A225">
        <v>224</v>
      </c>
      <c r="B225" s="14">
        <f t="shared" ca="1" si="12"/>
        <v>-2.4056978997469942E-4</v>
      </c>
      <c r="C225" s="14">
        <f t="shared" ca="1" si="12"/>
        <v>-6.313914395852222E-4</v>
      </c>
      <c r="D225" s="14">
        <f t="shared" ca="1" si="12"/>
        <v>-4.0749385421407121E-4</v>
      </c>
      <c r="E225" s="14">
        <f t="shared" ca="1" si="12"/>
        <v>-2.8548396388845641E-4</v>
      </c>
      <c r="F225" s="14">
        <f t="shared" ca="1" si="12"/>
        <v>-2.2316480019704066E-4</v>
      </c>
      <c r="G225" s="14">
        <f t="shared" ca="1" si="12"/>
        <v>-4.5906581161340066E-4</v>
      </c>
      <c r="H225" s="14">
        <f t="shared" ca="1" si="12"/>
        <v>-2.8328733568697487E-4</v>
      </c>
      <c r="I225" s="14">
        <f t="shared" ca="1" si="12"/>
        <v>-5.6842010415813983E-4</v>
      </c>
      <c r="J225" s="14">
        <f t="shared" ca="1" si="12"/>
        <v>-6.6002471405112156E-4</v>
      </c>
      <c r="K225" s="16">
        <f t="shared" ca="1" si="13"/>
        <v>-4.7269544213690269E-4</v>
      </c>
    </row>
    <row r="226" spans="1:11" x14ac:dyDescent="0.3">
      <c r="A226">
        <v>225</v>
      </c>
      <c r="B226" s="14">
        <f t="shared" ca="1" si="12"/>
        <v>8.1275910692384361E-4</v>
      </c>
      <c r="C226" s="14">
        <f t="shared" ca="1" si="12"/>
        <v>5.8112234455198124E-4</v>
      </c>
      <c r="D226" s="14">
        <f t="shared" ca="1" si="12"/>
        <v>8.0151997940369529E-4</v>
      </c>
      <c r="E226" s="14">
        <f t="shared" ca="1" si="12"/>
        <v>5.3726640297854897E-4</v>
      </c>
      <c r="F226" s="14">
        <f t="shared" ca="1" si="12"/>
        <v>8.1475264651219835E-4</v>
      </c>
      <c r="G226" s="14">
        <f t="shared" ca="1" si="12"/>
        <v>6.0828052890765031E-4</v>
      </c>
      <c r="H226" s="14">
        <f t="shared" ca="1" si="12"/>
        <v>2.023420225369229E-4</v>
      </c>
      <c r="I226" s="14">
        <f t="shared" ca="1" si="12"/>
        <v>7.1056458560636549E-4</v>
      </c>
      <c r="J226" s="14">
        <f t="shared" ca="1" si="12"/>
        <v>6.3104334931582168E-4</v>
      </c>
      <c r="K226" s="16">
        <f t="shared" ca="1" si="13"/>
        <v>8.2652597969074828E-4</v>
      </c>
    </row>
    <row r="227" spans="1:11" x14ac:dyDescent="0.3">
      <c r="A227">
        <v>226</v>
      </c>
      <c r="B227" s="14">
        <f t="shared" ca="1" si="12"/>
        <v>8.6750320811377702E-5</v>
      </c>
      <c r="C227" s="14">
        <f t="shared" ca="1" si="12"/>
        <v>1.5344913761312578E-4</v>
      </c>
      <c r="D227" s="14">
        <f t="shared" ca="1" si="12"/>
        <v>-7.7523118530190365E-5</v>
      </c>
      <c r="E227" s="14">
        <f t="shared" ca="1" si="12"/>
        <v>1.6262154450094645E-4</v>
      </c>
      <c r="F227" s="14">
        <f t="shared" ca="1" si="12"/>
        <v>-2.5141575162021955E-5</v>
      </c>
      <c r="G227" s="14">
        <f t="shared" ca="1" si="12"/>
        <v>2.787692444379948E-5</v>
      </c>
      <c r="H227" s="14">
        <f t="shared" ca="1" si="12"/>
        <v>2.8346944499029993E-4</v>
      </c>
      <c r="I227" s="14">
        <f t="shared" ca="1" si="12"/>
        <v>2.5801038531866947E-4</v>
      </c>
      <c r="J227" s="14">
        <f t="shared" ca="1" si="12"/>
        <v>4.2874085457958435E-5</v>
      </c>
      <c r="K227" s="16">
        <f t="shared" ca="1" si="13"/>
        <v>1.2681727742252992E-4</v>
      </c>
    </row>
    <row r="228" spans="1:11" x14ac:dyDescent="0.3">
      <c r="A228">
        <v>227</v>
      </c>
      <c r="B228" s="14">
        <f t="shared" ca="1" si="12"/>
        <v>-2.309621234596336E-4</v>
      </c>
      <c r="C228" s="14">
        <f t="shared" ca="1" si="12"/>
        <v>-1.4957109682117318E-4</v>
      </c>
      <c r="D228" s="14">
        <f t="shared" ca="1" si="12"/>
        <v>-5.3712207766011479E-4</v>
      </c>
      <c r="E228" s="14">
        <f t="shared" ca="1" si="12"/>
        <v>1.6076749552991552E-4</v>
      </c>
      <c r="F228" s="14">
        <f t="shared" ca="1" si="12"/>
        <v>-3.4973928782662089E-4</v>
      </c>
      <c r="G228" s="14">
        <f t="shared" ca="1" si="12"/>
        <v>-1.638619885171168E-4</v>
      </c>
      <c r="H228" s="14">
        <f t="shared" ca="1" si="12"/>
        <v>-1.2403100499662069E-4</v>
      </c>
      <c r="I228" s="14">
        <f t="shared" ca="1" si="12"/>
        <v>-2.7009249925730525E-4</v>
      </c>
      <c r="J228" s="14">
        <f t="shared" ref="C228:J260" ca="1" si="14">0.8*$K228 + 0.6*_xlfn.NORM.INV(RAND(),0,0.0003)</f>
        <v>-1.3431252812924833E-4</v>
      </c>
      <c r="K228" s="16">
        <f t="shared" ca="1" si="13"/>
        <v>-3.0725816141683859E-4</v>
      </c>
    </row>
    <row r="229" spans="1:11" x14ac:dyDescent="0.3">
      <c r="A229">
        <v>228</v>
      </c>
      <c r="B229" s="14">
        <f t="shared" ref="B229:B292" ca="1" si="15">0.8*$K229 + 0.6*_xlfn.NORM.INV(RAND(),0,0.0003)</f>
        <v>7.3282877434557338E-4</v>
      </c>
      <c r="C229" s="14">
        <f t="shared" ca="1" si="14"/>
        <v>4.0121748406574549E-4</v>
      </c>
      <c r="D229" s="14">
        <f t="shared" ca="1" si="14"/>
        <v>3.2269138528048406E-4</v>
      </c>
      <c r="E229" s="14">
        <f t="shared" ca="1" si="14"/>
        <v>2.9703653803333423E-4</v>
      </c>
      <c r="F229" s="14">
        <f t="shared" ca="1" si="14"/>
        <v>5.9877168552499268E-4</v>
      </c>
      <c r="G229" s="14">
        <f t="shared" ca="1" si="14"/>
        <v>4.1567289826438634E-4</v>
      </c>
      <c r="H229" s="14">
        <f t="shared" ca="1" si="14"/>
        <v>3.6902766374063327E-4</v>
      </c>
      <c r="I229" s="14">
        <f t="shared" ca="1" si="14"/>
        <v>5.8383099328926358E-4</v>
      </c>
      <c r="J229" s="14">
        <f t="shared" ca="1" si="14"/>
        <v>5.4986436453492E-4</v>
      </c>
      <c r="K229" s="16">
        <f t="shared" ca="1" si="13"/>
        <v>5.6068459472375493E-4</v>
      </c>
    </row>
    <row r="230" spans="1:11" x14ac:dyDescent="0.3">
      <c r="A230">
        <v>229</v>
      </c>
      <c r="B230" s="14">
        <f t="shared" ca="1" si="15"/>
        <v>-3.9356620330720823E-4</v>
      </c>
      <c r="C230" s="14">
        <f t="shared" ca="1" si="14"/>
        <v>-4.0622014153791913E-5</v>
      </c>
      <c r="D230" s="14">
        <f t="shared" ca="1" si="14"/>
        <v>-3.26816747645305E-4</v>
      </c>
      <c r="E230" s="14">
        <f t="shared" ca="1" si="14"/>
        <v>-7.5407666565649537E-5</v>
      </c>
      <c r="F230" s="14">
        <f t="shared" ca="1" si="14"/>
        <v>-4.3688715109374906E-5</v>
      </c>
      <c r="G230" s="14">
        <f t="shared" ca="1" si="14"/>
        <v>-1.2980466966579549E-4</v>
      </c>
      <c r="H230" s="14">
        <f t="shared" ca="1" si="14"/>
        <v>-2.476164867130082E-4</v>
      </c>
      <c r="I230" s="14">
        <f t="shared" ca="1" si="14"/>
        <v>-1.1570922966321198E-4</v>
      </c>
      <c r="J230" s="14">
        <f t="shared" ca="1" si="14"/>
        <v>3.6023631586813547E-5</v>
      </c>
      <c r="K230" s="16">
        <f t="shared" ca="1" si="13"/>
        <v>-2.3476023613121442E-4</v>
      </c>
    </row>
    <row r="231" spans="1:11" x14ac:dyDescent="0.3">
      <c r="A231">
        <v>230</v>
      </c>
      <c r="B231" s="14">
        <f t="shared" ca="1" si="15"/>
        <v>-1.3148575121628374E-4</v>
      </c>
      <c r="C231" s="14">
        <f t="shared" ca="1" si="14"/>
        <v>-4.0385721728065802E-4</v>
      </c>
      <c r="D231" s="14">
        <f t="shared" ca="1" si="14"/>
        <v>-2.0220585372164211E-4</v>
      </c>
      <c r="E231" s="14">
        <f t="shared" ca="1" si="14"/>
        <v>-3.3392486962787967E-4</v>
      </c>
      <c r="F231" s="14">
        <f t="shared" ca="1" si="14"/>
        <v>-6.8447885111770515E-5</v>
      </c>
      <c r="G231" s="14">
        <f t="shared" ca="1" si="14"/>
        <v>-1.6004294188894078E-4</v>
      </c>
      <c r="H231" s="14">
        <f t="shared" ca="1" si="14"/>
        <v>-2.813616344780757E-4</v>
      </c>
      <c r="I231" s="14">
        <f t="shared" ca="1" si="14"/>
        <v>-3.3448258778638834E-4</v>
      </c>
      <c r="J231" s="14">
        <f t="shared" ca="1" si="14"/>
        <v>-3.0933676513029973E-4</v>
      </c>
      <c r="K231" s="16">
        <f t="shared" ca="1" si="13"/>
        <v>-3.4507693498373197E-4</v>
      </c>
    </row>
    <row r="232" spans="1:11" x14ac:dyDescent="0.3">
      <c r="A232">
        <v>231</v>
      </c>
      <c r="B232" s="14">
        <f t="shared" ca="1" si="15"/>
        <v>1.979540990919967E-4</v>
      </c>
      <c r="C232" s="14">
        <f t="shared" ca="1" si="14"/>
        <v>-7.1186949127226106E-5</v>
      </c>
      <c r="D232" s="14">
        <f t="shared" ca="1" si="14"/>
        <v>-1.2930737416512158E-6</v>
      </c>
      <c r="E232" s="14">
        <f t="shared" ca="1" si="14"/>
        <v>-1.2471141780171711E-4</v>
      </c>
      <c r="F232" s="14">
        <f t="shared" ca="1" si="14"/>
        <v>-1.1211166466309098E-4</v>
      </c>
      <c r="G232" s="14">
        <f t="shared" ca="1" si="14"/>
        <v>-2.2048792424317134E-4</v>
      </c>
      <c r="H232" s="14">
        <f t="shared" ca="1" si="14"/>
        <v>-3.0118773795956169E-4</v>
      </c>
      <c r="I232" s="14">
        <f t="shared" ca="1" si="14"/>
        <v>-2.9398339016953849E-4</v>
      </c>
      <c r="J232" s="14">
        <f t="shared" ca="1" si="14"/>
        <v>-8.1427355393395341E-5</v>
      </c>
      <c r="K232" s="16">
        <f t="shared" ca="1" si="13"/>
        <v>-1.1323663662991908E-4</v>
      </c>
    </row>
    <row r="233" spans="1:11" x14ac:dyDescent="0.3">
      <c r="A233">
        <v>232</v>
      </c>
      <c r="B233" s="14">
        <f t="shared" ca="1" si="15"/>
        <v>-5.2030412147391022E-4</v>
      </c>
      <c r="C233" s="14">
        <f t="shared" ca="1" si="14"/>
        <v>-1.0265379817319881E-3</v>
      </c>
      <c r="D233" s="14">
        <f t="shared" ca="1" si="14"/>
        <v>-7.4381238338635321E-4</v>
      </c>
      <c r="E233" s="14">
        <f t="shared" ca="1" si="14"/>
        <v>-7.1833226466204751E-4</v>
      </c>
      <c r="F233" s="14">
        <f t="shared" ca="1" si="14"/>
        <v>-9.7762481310877071E-4</v>
      </c>
      <c r="G233" s="14">
        <f t="shared" ca="1" si="14"/>
        <v>-5.7644768453153498E-4</v>
      </c>
      <c r="H233" s="14">
        <f t="shared" ca="1" si="14"/>
        <v>-7.8582688374436089E-4</v>
      </c>
      <c r="I233" s="14">
        <f t="shared" ca="1" si="14"/>
        <v>-8.2435627313408723E-4</v>
      </c>
      <c r="J233" s="14">
        <f t="shared" ca="1" si="14"/>
        <v>-5.7783206570596077E-4</v>
      </c>
      <c r="K233" s="16">
        <f t="shared" ca="1" si="13"/>
        <v>-9.1181707292040711E-4</v>
      </c>
    </row>
    <row r="234" spans="1:11" x14ac:dyDescent="0.3">
      <c r="A234">
        <v>233</v>
      </c>
      <c r="B234" s="14">
        <f t="shared" ca="1" si="15"/>
        <v>5.6525884616106625E-4</v>
      </c>
      <c r="C234" s="14">
        <f t="shared" ca="1" si="14"/>
        <v>8.5640197332766295E-4</v>
      </c>
      <c r="D234" s="14">
        <f t="shared" ca="1" si="14"/>
        <v>7.2095465471225923E-4</v>
      </c>
      <c r="E234" s="14">
        <f t="shared" ca="1" si="14"/>
        <v>7.2814178636285381E-4</v>
      </c>
      <c r="F234" s="14">
        <f t="shared" ca="1" si="14"/>
        <v>9.2518736927254749E-4</v>
      </c>
      <c r="G234" s="14">
        <f t="shared" ca="1" si="14"/>
        <v>5.9973315637811648E-4</v>
      </c>
      <c r="H234" s="14">
        <f t="shared" ca="1" si="14"/>
        <v>4.6234815439904261E-4</v>
      </c>
      <c r="I234" s="14">
        <f t="shared" ca="1" si="14"/>
        <v>7.4195389514249762E-4</v>
      </c>
      <c r="J234" s="14">
        <f t="shared" ca="1" si="14"/>
        <v>8.6928505341664429E-4</v>
      </c>
      <c r="K234" s="16">
        <f t="shared" ca="1" si="13"/>
        <v>8.6780621705534943E-4</v>
      </c>
    </row>
    <row r="235" spans="1:11" x14ac:dyDescent="0.3">
      <c r="A235">
        <v>234</v>
      </c>
      <c r="B235" s="14">
        <f t="shared" ca="1" si="15"/>
        <v>9.5454956358373682E-4</v>
      </c>
      <c r="C235" s="14">
        <f t="shared" ca="1" si="14"/>
        <v>6.5352914361100874E-4</v>
      </c>
      <c r="D235" s="14">
        <f t="shared" ca="1" si="14"/>
        <v>1.0178812174222304E-3</v>
      </c>
      <c r="E235" s="14">
        <f t="shared" ca="1" si="14"/>
        <v>9.9751648515397509E-4</v>
      </c>
      <c r="F235" s="14">
        <f t="shared" ca="1" si="14"/>
        <v>9.6659389017704402E-4</v>
      </c>
      <c r="G235" s="14">
        <f t="shared" ca="1" si="14"/>
        <v>1.1518145727158167E-3</v>
      </c>
      <c r="H235" s="14">
        <f t="shared" ca="1" si="14"/>
        <v>5.6458106865564473E-4</v>
      </c>
      <c r="I235" s="14">
        <f t="shared" ca="1" si="14"/>
        <v>8.3247258017180416E-4</v>
      </c>
      <c r="J235" s="14">
        <f t="shared" ca="1" si="14"/>
        <v>9.9668049817546139E-4</v>
      </c>
      <c r="K235" s="16">
        <f t="shared" ca="1" si="13"/>
        <v>1.1990769519122984E-3</v>
      </c>
    </row>
    <row r="236" spans="1:11" x14ac:dyDescent="0.3">
      <c r="A236">
        <v>235</v>
      </c>
      <c r="B236" s="14">
        <f t="shared" ca="1" si="15"/>
        <v>-2.3536160543821552E-4</v>
      </c>
      <c r="C236" s="14">
        <f t="shared" ca="1" si="14"/>
        <v>-4.1295904205518704E-4</v>
      </c>
      <c r="D236" s="14">
        <f t="shared" ca="1" si="14"/>
        <v>-1.0155090479346688E-4</v>
      </c>
      <c r="E236" s="14">
        <f t="shared" ca="1" si="14"/>
        <v>-4.6890496666124792E-5</v>
      </c>
      <c r="F236" s="14">
        <f t="shared" ca="1" si="14"/>
        <v>2.1791874231282687E-4</v>
      </c>
      <c r="G236" s="14">
        <f t="shared" ca="1" si="14"/>
        <v>-1.4899854700162576E-4</v>
      </c>
      <c r="H236" s="14">
        <f t="shared" ca="1" si="14"/>
        <v>-2.8497931133886244E-4</v>
      </c>
      <c r="I236" s="14">
        <f t="shared" ca="1" si="14"/>
        <v>-1.6856802883924096E-4</v>
      </c>
      <c r="J236" s="14">
        <f t="shared" ca="1" si="14"/>
        <v>-3.7549615830632525E-4</v>
      </c>
      <c r="K236" s="16">
        <f t="shared" ca="1" si="13"/>
        <v>-2.4633212199115317E-5</v>
      </c>
    </row>
    <row r="237" spans="1:11" x14ac:dyDescent="0.3">
      <c r="A237">
        <v>236</v>
      </c>
      <c r="B237" s="14">
        <f t="shared" ca="1" si="15"/>
        <v>-1.8320807425241278E-4</v>
      </c>
      <c r="C237" s="14">
        <f t="shared" ca="1" si="14"/>
        <v>-3.6866460857262206E-5</v>
      </c>
      <c r="D237" s="14">
        <f t="shared" ca="1" si="14"/>
        <v>-3.9724326430013823E-4</v>
      </c>
      <c r="E237" s="14">
        <f t="shared" ca="1" si="14"/>
        <v>-3.7491588692029098E-4</v>
      </c>
      <c r="F237" s="14">
        <f t="shared" ca="1" si="14"/>
        <v>-2.7786945583352092E-4</v>
      </c>
      <c r="G237" s="14">
        <f t="shared" ca="1" si="14"/>
        <v>-9.3096345721709403E-5</v>
      </c>
      <c r="H237" s="14">
        <f t="shared" ca="1" si="14"/>
        <v>-8.1399768734930365E-5</v>
      </c>
      <c r="I237" s="14">
        <f t="shared" ca="1" si="14"/>
        <v>-2.0561999166970714E-4</v>
      </c>
      <c r="J237" s="14">
        <f t="shared" ca="1" si="14"/>
        <v>-2.4371763387751107E-4</v>
      </c>
      <c r="K237" s="16">
        <f t="shared" ca="1" si="13"/>
        <v>-8.2271481434705916E-5</v>
      </c>
    </row>
    <row r="238" spans="1:11" x14ac:dyDescent="0.3">
      <c r="A238">
        <v>237</v>
      </c>
      <c r="B238" s="14">
        <f t="shared" ca="1" si="15"/>
        <v>2.3970474729687665E-4</v>
      </c>
      <c r="C238" s="14">
        <f t="shared" ca="1" si="14"/>
        <v>1.5585088786407043E-4</v>
      </c>
      <c r="D238" s="14">
        <f t="shared" ca="1" si="14"/>
        <v>-1.5639608551190238E-5</v>
      </c>
      <c r="E238" s="14">
        <f t="shared" ca="1" si="14"/>
        <v>1.8077116932777398E-4</v>
      </c>
      <c r="F238" s="14">
        <f t="shared" ca="1" si="14"/>
        <v>7.8917702145517852E-5</v>
      </c>
      <c r="G238" s="14">
        <f t="shared" ca="1" si="14"/>
        <v>1.7113736799151044E-4</v>
      </c>
      <c r="H238" s="14">
        <f t="shared" ca="1" si="14"/>
        <v>1.107095407760032E-4</v>
      </c>
      <c r="I238" s="14">
        <f t="shared" ca="1" si="14"/>
        <v>1.7546028169293697E-4</v>
      </c>
      <c r="J238" s="14">
        <f t="shared" ca="1" si="14"/>
        <v>-6.1065247215225042E-5</v>
      </c>
      <c r="K238" s="16">
        <f t="shared" ca="1" si="13"/>
        <v>1.5161278490979325E-4</v>
      </c>
    </row>
    <row r="239" spans="1:11" x14ac:dyDescent="0.3">
      <c r="A239">
        <v>238</v>
      </c>
      <c r="B239" s="14">
        <f t="shared" ca="1" si="15"/>
        <v>-4.2447839837738316E-4</v>
      </c>
      <c r="C239" s="14">
        <f t="shared" ca="1" si="14"/>
        <v>-3.6658560278716686E-4</v>
      </c>
      <c r="D239" s="14">
        <f t="shared" ca="1" si="14"/>
        <v>-4.8273931038393236E-4</v>
      </c>
      <c r="E239" s="14">
        <f t="shared" ca="1" si="14"/>
        <v>-4.7357058350849037E-4</v>
      </c>
      <c r="F239" s="14">
        <f t="shared" ca="1" si="14"/>
        <v>-4.4130990794550624E-4</v>
      </c>
      <c r="G239" s="14">
        <f t="shared" ca="1" si="14"/>
        <v>-2.188752827480174E-4</v>
      </c>
      <c r="H239" s="14">
        <f t="shared" ca="1" si="14"/>
        <v>-4.1456603324154689E-4</v>
      </c>
      <c r="I239" s="14">
        <f t="shared" ca="1" si="14"/>
        <v>-1.0300485392894531E-4</v>
      </c>
      <c r="J239" s="14">
        <f t="shared" ca="1" si="14"/>
        <v>-6.7555682077728046E-4</v>
      </c>
      <c r="K239" s="16">
        <f t="shared" ca="1" si="13"/>
        <v>-4.5460826968913849E-4</v>
      </c>
    </row>
    <row r="240" spans="1:11" x14ac:dyDescent="0.3">
      <c r="A240">
        <v>239</v>
      </c>
      <c r="B240" s="14">
        <f t="shared" ca="1" si="15"/>
        <v>-8.0118685321443233E-4</v>
      </c>
      <c r="C240" s="14">
        <f t="shared" ca="1" si="14"/>
        <v>-1.1177116648626671E-4</v>
      </c>
      <c r="D240" s="14">
        <f t="shared" ca="1" si="14"/>
        <v>-4.1645553226232946E-4</v>
      </c>
      <c r="E240" s="14">
        <f t="shared" ca="1" si="14"/>
        <v>-6.9033360887035019E-4</v>
      </c>
      <c r="F240" s="14">
        <f t="shared" ca="1" si="14"/>
        <v>-4.746946978319899E-4</v>
      </c>
      <c r="G240" s="14">
        <f t="shared" ca="1" si="14"/>
        <v>-7.0336477243936675E-4</v>
      </c>
      <c r="H240" s="14">
        <f t="shared" ca="1" si="14"/>
        <v>-5.833754858715534E-4</v>
      </c>
      <c r="I240" s="14">
        <f t="shared" ca="1" si="14"/>
        <v>-3.9163156399839614E-4</v>
      </c>
      <c r="J240" s="14">
        <f t="shared" ca="1" si="14"/>
        <v>-4.138026002785614E-4</v>
      </c>
      <c r="K240" s="16">
        <f t="shared" ca="1" si="13"/>
        <v>-5.6782436054064452E-4</v>
      </c>
    </row>
    <row r="241" spans="1:11" x14ac:dyDescent="0.3">
      <c r="A241">
        <v>240</v>
      </c>
      <c r="B241" s="14">
        <f t="shared" ca="1" si="15"/>
        <v>2.5710933820565434E-4</v>
      </c>
      <c r="C241" s="14">
        <f t="shared" ca="1" si="14"/>
        <v>1.0293190395706847E-4</v>
      </c>
      <c r="D241" s="14">
        <f t="shared" ca="1" si="14"/>
        <v>-1.439715091279071E-4</v>
      </c>
      <c r="E241" s="14">
        <f t="shared" ca="1" si="14"/>
        <v>1.2283620022247648E-4</v>
      </c>
      <c r="F241" s="14">
        <f t="shared" ca="1" si="14"/>
        <v>8.5101780308773593E-5</v>
      </c>
      <c r="G241" s="14">
        <f t="shared" ca="1" si="14"/>
        <v>6.4602523022789577E-5</v>
      </c>
      <c r="H241" s="14">
        <f t="shared" ca="1" si="14"/>
        <v>1.2508305329702823E-4</v>
      </c>
      <c r="I241" s="14">
        <f t="shared" ca="1" si="14"/>
        <v>1.8397469409638486E-4</v>
      </c>
      <c r="J241" s="14">
        <f t="shared" ca="1" si="14"/>
        <v>-4.5961999375314101E-5</v>
      </c>
      <c r="K241" s="16">
        <f t="shared" ca="1" si="13"/>
        <v>1.3058902175552053E-4</v>
      </c>
    </row>
    <row r="242" spans="1:11" x14ac:dyDescent="0.3">
      <c r="A242">
        <v>241</v>
      </c>
      <c r="B242" s="14">
        <f t="shared" ca="1" si="15"/>
        <v>-1.5037623674284503E-4</v>
      </c>
      <c r="C242" s="14">
        <f t="shared" ca="1" si="14"/>
        <v>-2.5280569034838348E-4</v>
      </c>
      <c r="D242" s="14">
        <f t="shared" ca="1" si="14"/>
        <v>-1.5259429305203729E-4</v>
      </c>
      <c r="E242" s="14">
        <f t="shared" ca="1" si="14"/>
        <v>-1.6342892093733989E-4</v>
      </c>
      <c r="F242" s="14">
        <f t="shared" ca="1" si="14"/>
        <v>-3.4062701278421707E-4</v>
      </c>
      <c r="G242" s="14">
        <f t="shared" ca="1" si="14"/>
        <v>-1.4911112358602775E-4</v>
      </c>
      <c r="H242" s="14">
        <f t="shared" ca="1" si="14"/>
        <v>-4.4048463906905114E-4</v>
      </c>
      <c r="I242" s="14">
        <f t="shared" ca="1" si="14"/>
        <v>1.2664008420023806E-5</v>
      </c>
      <c r="J242" s="14">
        <f t="shared" ca="1" si="14"/>
        <v>-2.1119997800721365E-4</v>
      </c>
      <c r="K242" s="16">
        <f t="shared" ca="1" si="13"/>
        <v>-3.1224829300489259E-4</v>
      </c>
    </row>
    <row r="243" spans="1:11" x14ac:dyDescent="0.3">
      <c r="A243">
        <v>242</v>
      </c>
      <c r="B243" s="14">
        <f t="shared" ca="1" si="15"/>
        <v>-2.5453786417434839E-4</v>
      </c>
      <c r="C243" s="14">
        <f t="shared" ca="1" si="14"/>
        <v>-2.7898079096565182E-4</v>
      </c>
      <c r="D243" s="14">
        <f t="shared" ca="1" si="14"/>
        <v>-6.3998741662025935E-5</v>
      </c>
      <c r="E243" s="14">
        <f t="shared" ca="1" si="14"/>
        <v>-3.5453072032291198E-5</v>
      </c>
      <c r="F243" s="14">
        <f t="shared" ca="1" si="14"/>
        <v>-2.9946733399257463E-5</v>
      </c>
      <c r="G243" s="14">
        <f t="shared" ca="1" si="14"/>
        <v>5.3934855623518572E-5</v>
      </c>
      <c r="H243" s="14">
        <f t="shared" ca="1" si="14"/>
        <v>-5.6609340463335182E-4</v>
      </c>
      <c r="I243" s="14">
        <f t="shared" ca="1" si="14"/>
        <v>-1.9809887354048519E-4</v>
      </c>
      <c r="J243" s="14">
        <f t="shared" ca="1" si="14"/>
        <v>-3.0566800174659721E-4</v>
      </c>
      <c r="K243" s="16">
        <f t="shared" ca="1" si="13"/>
        <v>-2.6110446451247716E-4</v>
      </c>
    </row>
    <row r="244" spans="1:11" x14ac:dyDescent="0.3">
      <c r="A244">
        <v>243</v>
      </c>
      <c r="B244" s="14">
        <f t="shared" ca="1" si="15"/>
        <v>7.2208151042425336E-5</v>
      </c>
      <c r="C244" s="14">
        <f t="shared" ca="1" si="14"/>
        <v>-3.0935052061555068E-4</v>
      </c>
      <c r="D244" s="14">
        <f t="shared" ca="1" si="14"/>
        <v>8.8278617346554571E-5</v>
      </c>
      <c r="E244" s="14">
        <f t="shared" ca="1" si="14"/>
        <v>-2.0793162230278543E-4</v>
      </c>
      <c r="F244" s="14">
        <f t="shared" ca="1" si="14"/>
        <v>-1.2938571701264268E-4</v>
      </c>
      <c r="G244" s="14">
        <f t="shared" ca="1" si="14"/>
        <v>-2.9823674461435955E-4</v>
      </c>
      <c r="H244" s="14">
        <f t="shared" ca="1" si="14"/>
        <v>1.7397244067276693E-5</v>
      </c>
      <c r="I244" s="14">
        <f t="shared" ca="1" si="14"/>
        <v>6.1096648296606176E-5</v>
      </c>
      <c r="J244" s="14">
        <f t="shared" ca="1" si="14"/>
        <v>-2.9461471120077101E-5</v>
      </c>
      <c r="K244" s="16">
        <f t="shared" ca="1" si="13"/>
        <v>-8.6451649818851834E-5</v>
      </c>
    </row>
    <row r="245" spans="1:11" x14ac:dyDescent="0.3">
      <c r="A245">
        <v>244</v>
      </c>
      <c r="B245" s="14">
        <f t="shared" ca="1" si="15"/>
        <v>-1.3974739017815445E-4</v>
      </c>
      <c r="C245" s="14">
        <f t="shared" ca="1" si="14"/>
        <v>2.8903552155692963E-4</v>
      </c>
      <c r="D245" s="14">
        <f t="shared" ca="1" si="14"/>
        <v>3.1371271530184505E-4</v>
      </c>
      <c r="E245" s="14">
        <f t="shared" ca="1" si="14"/>
        <v>1.4591967441285553E-5</v>
      </c>
      <c r="F245" s="14">
        <f t="shared" ca="1" si="14"/>
        <v>-3.432144737970621E-5</v>
      </c>
      <c r="G245" s="14">
        <f t="shared" ca="1" si="14"/>
        <v>6.9426509249639835E-6</v>
      </c>
      <c r="H245" s="14">
        <f t="shared" ca="1" si="14"/>
        <v>-7.2589741226611969E-5</v>
      </c>
      <c r="I245" s="14">
        <f t="shared" ca="1" si="14"/>
        <v>4.7313449702044466E-4</v>
      </c>
      <c r="J245" s="14">
        <f t="shared" ca="1" si="14"/>
        <v>1.5436634871011207E-4</v>
      </c>
      <c r="K245" s="16">
        <f t="shared" ca="1" si="13"/>
        <v>1.0897960091214313E-4</v>
      </c>
    </row>
    <row r="246" spans="1:11" x14ac:dyDescent="0.3">
      <c r="A246">
        <v>245</v>
      </c>
      <c r="B246" s="14">
        <f t="shared" ca="1" si="15"/>
        <v>-1.7101577896872389E-4</v>
      </c>
      <c r="C246" s="14">
        <f t="shared" ca="1" si="14"/>
        <v>1.0901988536478314E-4</v>
      </c>
      <c r="D246" s="14">
        <f t="shared" ca="1" si="14"/>
        <v>2.2464849538233052E-4</v>
      </c>
      <c r="E246" s="14">
        <f t="shared" ca="1" si="14"/>
        <v>-1.6176477660302465E-4</v>
      </c>
      <c r="F246" s="14">
        <f t="shared" ca="1" si="14"/>
        <v>1.1888186752800216E-4</v>
      </c>
      <c r="G246" s="14">
        <f t="shared" ca="1" si="14"/>
        <v>-6.1850113641648852E-5</v>
      </c>
      <c r="H246" s="14">
        <f t="shared" ca="1" si="14"/>
        <v>-2.0690876178297945E-4</v>
      </c>
      <c r="I246" s="14">
        <f t="shared" ca="1" si="14"/>
        <v>2.5462863747304008E-4</v>
      </c>
      <c r="J246" s="14">
        <f t="shared" ca="1" si="14"/>
        <v>-6.3943640548375864E-5</v>
      </c>
      <c r="K246" s="16">
        <f t="shared" ca="1" si="13"/>
        <v>1.5433031775823925E-5</v>
      </c>
    </row>
    <row r="247" spans="1:11" x14ac:dyDescent="0.3">
      <c r="A247">
        <v>246</v>
      </c>
      <c r="B247" s="14">
        <f t="shared" ca="1" si="15"/>
        <v>-2.736236951665243E-4</v>
      </c>
      <c r="C247" s="14">
        <f t="shared" ca="1" si="14"/>
        <v>-6.1103230684916247E-4</v>
      </c>
      <c r="D247" s="14">
        <f t="shared" ca="1" si="14"/>
        <v>-4.034959127037821E-4</v>
      </c>
      <c r="E247" s="14">
        <f t="shared" ca="1" si="14"/>
        <v>-1.4095430277033565E-4</v>
      </c>
      <c r="F247" s="14">
        <f t="shared" ca="1" si="14"/>
        <v>-2.7374790316289909E-5</v>
      </c>
      <c r="G247" s="14">
        <f t="shared" ca="1" si="14"/>
        <v>-2.2302240153923987E-4</v>
      </c>
      <c r="H247" s="14">
        <f t="shared" ca="1" si="14"/>
        <v>-3.1938639422442042E-4</v>
      </c>
      <c r="I247" s="14">
        <f t="shared" ca="1" si="14"/>
        <v>-2.5059730120529267E-4</v>
      </c>
      <c r="J247" s="14">
        <f t="shared" ca="1" si="14"/>
        <v>-5.6096044339672938E-4</v>
      </c>
      <c r="K247" s="16">
        <f t="shared" ca="1" si="13"/>
        <v>-2.9691003760858346E-4</v>
      </c>
    </row>
    <row r="248" spans="1:11" x14ac:dyDescent="0.3">
      <c r="A248">
        <v>247</v>
      </c>
      <c r="B248" s="14">
        <f t="shared" ca="1" si="15"/>
        <v>-2.3621348963716885E-4</v>
      </c>
      <c r="C248" s="14">
        <f t="shared" ca="1" si="14"/>
        <v>-5.5100631256170345E-4</v>
      </c>
      <c r="D248" s="14">
        <f t="shared" ca="1" si="14"/>
        <v>-4.0196880747293059E-4</v>
      </c>
      <c r="E248" s="14">
        <f t="shared" ca="1" si="14"/>
        <v>-9.1527916494048961E-4</v>
      </c>
      <c r="F248" s="14">
        <f t="shared" ca="1" si="14"/>
        <v>-4.9938075492418036E-4</v>
      </c>
      <c r="G248" s="14">
        <f t="shared" ca="1" si="14"/>
        <v>-7.2628347853694909E-4</v>
      </c>
      <c r="H248" s="14">
        <f t="shared" ca="1" si="14"/>
        <v>-4.154536425332577E-4</v>
      </c>
      <c r="I248" s="14">
        <f t="shared" ca="1" si="14"/>
        <v>-3.5934683873573015E-4</v>
      </c>
      <c r="J248" s="14">
        <f t="shared" ca="1" si="14"/>
        <v>-7.6110658767274261E-4</v>
      </c>
      <c r="K248" s="16">
        <f t="shared" ca="1" si="13"/>
        <v>-5.5185698390346389E-4</v>
      </c>
    </row>
    <row r="249" spans="1:11" x14ac:dyDescent="0.3">
      <c r="A249">
        <v>248</v>
      </c>
      <c r="B249" s="14">
        <f t="shared" ca="1" si="15"/>
        <v>-5.7015448975564534E-4</v>
      </c>
      <c r="C249" s="14">
        <f t="shared" ca="1" si="14"/>
        <v>-4.726712844972738E-4</v>
      </c>
      <c r="D249" s="14">
        <f t="shared" ca="1" si="14"/>
        <v>-5.1431239561923101E-4</v>
      </c>
      <c r="E249" s="14">
        <f t="shared" ca="1" si="14"/>
        <v>-3.8193127449963522E-4</v>
      </c>
      <c r="F249" s="14">
        <f t="shared" ca="1" si="14"/>
        <v>-6.9170473095406075E-4</v>
      </c>
      <c r="G249" s="14">
        <f t="shared" ca="1" si="14"/>
        <v>-5.6861330731202287E-4</v>
      </c>
      <c r="H249" s="14">
        <f t="shared" ca="1" si="14"/>
        <v>-5.5634695558125214E-4</v>
      </c>
      <c r="I249" s="14">
        <f t="shared" ca="1" si="14"/>
        <v>-7.0667289593482621E-4</v>
      </c>
      <c r="J249" s="14">
        <f t="shared" ca="1" si="14"/>
        <v>-4.5700798336961783E-4</v>
      </c>
      <c r="K249" s="16">
        <f t="shared" ca="1" si="13"/>
        <v>-6.0662350513466677E-4</v>
      </c>
    </row>
    <row r="250" spans="1:11" x14ac:dyDescent="0.3">
      <c r="A250">
        <v>249</v>
      </c>
      <c r="B250" s="14">
        <f t="shared" ca="1" si="15"/>
        <v>-1.6855673083506333E-4</v>
      </c>
      <c r="C250" s="14">
        <f t="shared" ca="1" si="14"/>
        <v>-7.2911928953955821E-4</v>
      </c>
      <c r="D250" s="14">
        <f t="shared" ca="1" si="14"/>
        <v>-2.8271708120068662E-4</v>
      </c>
      <c r="E250" s="14">
        <f t="shared" ca="1" si="14"/>
        <v>-3.1669794882733859E-4</v>
      </c>
      <c r="F250" s="14">
        <f t="shared" ca="1" si="14"/>
        <v>-2.5580167944470498E-4</v>
      </c>
      <c r="G250" s="14">
        <f t="shared" ca="1" si="14"/>
        <v>-4.9673124130283387E-4</v>
      </c>
      <c r="H250" s="14">
        <f t="shared" ca="1" si="14"/>
        <v>-6.6649344852560076E-4</v>
      </c>
      <c r="I250" s="14">
        <f t="shared" ca="1" si="14"/>
        <v>-2.6222719124491679E-4</v>
      </c>
      <c r="J250" s="14">
        <f t="shared" ca="1" si="14"/>
        <v>-4.09052224289E-4</v>
      </c>
      <c r="K250" s="16">
        <f t="shared" ca="1" si="13"/>
        <v>-3.7259301445994079E-4</v>
      </c>
    </row>
    <row r="251" spans="1:11" x14ac:dyDescent="0.3">
      <c r="A251">
        <v>250</v>
      </c>
      <c r="B251" s="14">
        <f t="shared" ca="1" si="15"/>
        <v>-3.8168762547372166E-4</v>
      </c>
      <c r="C251" s="14">
        <f t="shared" ca="1" si="14"/>
        <v>-4.8623391819914132E-4</v>
      </c>
      <c r="D251" s="14">
        <f t="shared" ca="1" si="14"/>
        <v>-5.0274149214784539E-4</v>
      </c>
      <c r="E251" s="14">
        <f t="shared" ca="1" si="14"/>
        <v>-3.1025291771296168E-4</v>
      </c>
      <c r="F251" s="14">
        <f t="shared" ca="1" si="14"/>
        <v>-2.247722158204718E-4</v>
      </c>
      <c r="G251" s="14">
        <f t="shared" ca="1" si="14"/>
        <v>-1.5066121273463306E-4</v>
      </c>
      <c r="H251" s="14">
        <f t="shared" ca="1" si="14"/>
        <v>-8.2640840254448466E-5</v>
      </c>
      <c r="I251" s="14">
        <f t="shared" ca="1" si="14"/>
        <v>-9.4578623723964866E-5</v>
      </c>
      <c r="J251" s="14">
        <f t="shared" ca="1" si="14"/>
        <v>1.0510351565966053E-4</v>
      </c>
      <c r="K251" s="16">
        <f t="shared" ca="1" si="13"/>
        <v>-2.243606452084666E-4</v>
      </c>
    </row>
    <row r="252" spans="1:11" x14ac:dyDescent="0.3">
      <c r="A252">
        <v>251</v>
      </c>
      <c r="B252" s="14">
        <f t="shared" ca="1" si="15"/>
        <v>-3.6716123407179208E-4</v>
      </c>
      <c r="C252" s="14">
        <f t="shared" ca="1" si="14"/>
        <v>-4.1625059495286655E-4</v>
      </c>
      <c r="D252" s="14">
        <f t="shared" ca="1" si="14"/>
        <v>-9.9985246275956729E-4</v>
      </c>
      <c r="E252" s="14">
        <f t="shared" ca="1" si="14"/>
        <v>-6.0193749037411976E-4</v>
      </c>
      <c r="F252" s="14">
        <f t="shared" ca="1" si="14"/>
        <v>-6.7915946616215915E-4</v>
      </c>
      <c r="G252" s="14">
        <f t="shared" ca="1" si="14"/>
        <v>-5.5677591545826011E-4</v>
      </c>
      <c r="H252" s="14">
        <f t="shared" ca="1" si="14"/>
        <v>-2.7314244972164771E-4</v>
      </c>
      <c r="I252" s="14">
        <f t="shared" ca="1" si="14"/>
        <v>-7.7282007823326017E-4</v>
      </c>
      <c r="J252" s="14">
        <f t="shared" ca="1" si="14"/>
        <v>-7.7683065401144293E-4</v>
      </c>
      <c r="K252" s="16">
        <f t="shared" ca="1" si="13"/>
        <v>-7.6046583717218855E-4</v>
      </c>
    </row>
    <row r="253" spans="1:11" x14ac:dyDescent="0.3">
      <c r="A253">
        <v>252</v>
      </c>
      <c r="B253" s="14">
        <f t="shared" ca="1" si="15"/>
        <v>3.8830106290599185E-4</v>
      </c>
      <c r="C253" s="14">
        <f t="shared" ca="1" si="14"/>
        <v>2.7742461093265984E-4</v>
      </c>
      <c r="D253" s="14">
        <f t="shared" ca="1" si="14"/>
        <v>-5.2680224997715992E-5</v>
      </c>
      <c r="E253" s="14">
        <f t="shared" ca="1" si="14"/>
        <v>6.9844077789407754E-4</v>
      </c>
      <c r="F253" s="14">
        <f t="shared" ca="1" si="14"/>
        <v>2.0507871146491062E-4</v>
      </c>
      <c r="G253" s="14">
        <f t="shared" ca="1" si="14"/>
        <v>3.5804998337484004E-4</v>
      </c>
      <c r="H253" s="14">
        <f t="shared" ca="1" si="14"/>
        <v>1.7017915943328055E-4</v>
      </c>
      <c r="I253" s="14">
        <f t="shared" ca="1" si="14"/>
        <v>5.1525864516782367E-4</v>
      </c>
      <c r="J253" s="14">
        <f t="shared" ca="1" si="14"/>
        <v>-1.2851219788988401E-4</v>
      </c>
      <c r="K253" s="16">
        <f t="shared" ca="1" si="13"/>
        <v>1.4368830992568475E-4</v>
      </c>
    </row>
    <row r="254" spans="1:11" x14ac:dyDescent="0.3">
      <c r="A254">
        <v>253</v>
      </c>
      <c r="B254" s="14">
        <f t="shared" ca="1" si="15"/>
        <v>4.6500436517119936E-4</v>
      </c>
      <c r="C254" s="14">
        <f t="shared" ca="1" si="14"/>
        <v>3.2795759550085981E-5</v>
      </c>
      <c r="D254" s="14">
        <f t="shared" ca="1" si="14"/>
        <v>1.8743586422193841E-4</v>
      </c>
      <c r="E254" s="14">
        <f t="shared" ca="1" si="14"/>
        <v>2.7811555420640543E-4</v>
      </c>
      <c r="F254" s="14">
        <f t="shared" ca="1" si="14"/>
        <v>2.5535974768728999E-4</v>
      </c>
      <c r="G254" s="14">
        <f t="shared" ca="1" si="14"/>
        <v>2.9948475939954328E-4</v>
      </c>
      <c r="H254" s="14">
        <f t="shared" ca="1" si="14"/>
        <v>1.5239632683927224E-4</v>
      </c>
      <c r="I254" s="14">
        <f t="shared" ca="1" si="14"/>
        <v>7.5817909871180592E-5</v>
      </c>
      <c r="J254" s="14">
        <f t="shared" ca="1" si="14"/>
        <v>1.6957213884793716E-4</v>
      </c>
      <c r="K254" s="16">
        <f t="shared" ca="1" si="13"/>
        <v>2.5245206533247561E-4</v>
      </c>
    </row>
    <row r="255" spans="1:11" x14ac:dyDescent="0.3">
      <c r="A255">
        <v>254</v>
      </c>
      <c r="B255" s="14">
        <f t="shared" ca="1" si="15"/>
        <v>4.8262039300332597E-4</v>
      </c>
      <c r="C255" s="14">
        <f t="shared" ca="1" si="14"/>
        <v>-3.7557330745478334E-5</v>
      </c>
      <c r="D255" s="14">
        <f t="shared" ca="1" si="14"/>
        <v>7.1428128779256592E-4</v>
      </c>
      <c r="E255" s="14">
        <f t="shared" ca="1" si="14"/>
        <v>3.5370774862272515E-4</v>
      </c>
      <c r="F255" s="14">
        <f t="shared" ca="1" si="14"/>
        <v>3.3312836567202356E-4</v>
      </c>
      <c r="G255" s="14">
        <f t="shared" ca="1" si="14"/>
        <v>3.9902678702245288E-4</v>
      </c>
      <c r="H255" s="14">
        <f t="shared" ca="1" si="14"/>
        <v>4.3763196332814594E-4</v>
      </c>
      <c r="I255" s="14">
        <f t="shared" ca="1" si="14"/>
        <v>2.2264577765281865E-4</v>
      </c>
      <c r="J255" s="14">
        <f t="shared" ca="1" si="14"/>
        <v>5.555551903707232E-4</v>
      </c>
      <c r="K255" s="16">
        <f t="shared" ca="1" si="13"/>
        <v>7.0608301852479122E-4</v>
      </c>
    </row>
    <row r="256" spans="1:11" x14ac:dyDescent="0.3">
      <c r="A256">
        <v>255</v>
      </c>
      <c r="B256" s="14">
        <f t="shared" ca="1" si="15"/>
        <v>1.6245276740771598E-4</v>
      </c>
      <c r="C256" s="14">
        <f t="shared" ca="1" si="14"/>
        <v>2.58758972427941E-4</v>
      </c>
      <c r="D256" s="14">
        <f t="shared" ca="1" si="14"/>
        <v>1.9218996603088612E-4</v>
      </c>
      <c r="E256" s="14">
        <f t="shared" ca="1" si="14"/>
        <v>1.6797769059311702E-4</v>
      </c>
      <c r="F256" s="14">
        <f t="shared" ca="1" si="14"/>
        <v>2.4106584740684077E-4</v>
      </c>
      <c r="G256" s="14">
        <f t="shared" ca="1" si="14"/>
        <v>2.005788804188571E-4</v>
      </c>
      <c r="H256" s="14">
        <f t="shared" ca="1" si="14"/>
        <v>2.2257766110916007E-4</v>
      </c>
      <c r="I256" s="14">
        <f t="shared" ca="1" si="14"/>
        <v>1.5905438776559128E-4</v>
      </c>
      <c r="J256" s="14">
        <f t="shared" ca="1" si="14"/>
        <v>-1.4706890195961695E-4</v>
      </c>
      <c r="K256" s="16">
        <f t="shared" ca="1" si="13"/>
        <v>2.7469342358189532E-4</v>
      </c>
    </row>
    <row r="257" spans="1:11" x14ac:dyDescent="0.3">
      <c r="A257">
        <v>256</v>
      </c>
      <c r="B257" s="14">
        <f t="shared" ca="1" si="15"/>
        <v>-3.5349789496515378E-4</v>
      </c>
      <c r="C257" s="14">
        <f t="shared" ca="1" si="14"/>
        <v>-8.7306662283894343E-4</v>
      </c>
      <c r="D257" s="14">
        <f t="shared" ca="1" si="14"/>
        <v>-5.5125698664771727E-4</v>
      </c>
      <c r="E257" s="14">
        <f t="shared" ca="1" si="14"/>
        <v>-4.5019795516330414E-4</v>
      </c>
      <c r="F257" s="14">
        <f t="shared" ca="1" si="14"/>
        <v>-4.8695710271869639E-4</v>
      </c>
      <c r="G257" s="14">
        <f t="shared" ca="1" si="14"/>
        <v>-3.6491400090541375E-4</v>
      </c>
      <c r="H257" s="14">
        <f t="shared" ca="1" si="14"/>
        <v>-3.0649127479577911E-4</v>
      </c>
      <c r="I257" s="14">
        <f t="shared" ca="1" si="14"/>
        <v>-5.2573165904934698E-4</v>
      </c>
      <c r="J257" s="14">
        <f t="shared" ca="1" si="14"/>
        <v>-6.7209772025348649E-4</v>
      </c>
      <c r="K257" s="16">
        <f t="shared" ca="1" si="13"/>
        <v>-6.3538165522121362E-4</v>
      </c>
    </row>
    <row r="258" spans="1:11" x14ac:dyDescent="0.3">
      <c r="A258">
        <v>257</v>
      </c>
      <c r="B258" s="14">
        <f t="shared" ca="1" si="15"/>
        <v>-8.1957753703452502E-5</v>
      </c>
      <c r="C258" s="14">
        <f t="shared" ca="1" si="14"/>
        <v>-2.2818080723781297E-4</v>
      </c>
      <c r="D258" s="14">
        <f t="shared" ca="1" si="14"/>
        <v>-2.8264960750445657E-5</v>
      </c>
      <c r="E258" s="14">
        <f t="shared" ca="1" si="14"/>
        <v>-3.1083112170879237E-4</v>
      </c>
      <c r="F258" s="14">
        <f t="shared" ca="1" si="14"/>
        <v>-1.4358550239204409E-4</v>
      </c>
      <c r="G258" s="14">
        <f t="shared" ca="1" si="14"/>
        <v>-3.208721828088401E-4</v>
      </c>
      <c r="H258" s="14">
        <f t="shared" ca="1" si="14"/>
        <v>-3.1098432917018144E-4</v>
      </c>
      <c r="I258" s="14">
        <f t="shared" ca="1" si="14"/>
        <v>-1.3274182660462025E-4</v>
      </c>
      <c r="J258" s="14">
        <f t="shared" ca="1" si="14"/>
        <v>-1.841707671262449E-4</v>
      </c>
      <c r="K258" s="16">
        <f t="shared" ca="1" si="13"/>
        <v>-3.2384228351076334E-4</v>
      </c>
    </row>
    <row r="259" spans="1:11" x14ac:dyDescent="0.3">
      <c r="A259">
        <v>258</v>
      </c>
      <c r="B259" s="14">
        <f t="shared" ca="1" si="15"/>
        <v>1.4789895298116074E-4</v>
      </c>
      <c r="C259" s="14">
        <f t="shared" ca="1" si="14"/>
        <v>3.9274327574750369E-4</v>
      </c>
      <c r="D259" s="14">
        <f t="shared" ca="1" si="14"/>
        <v>4.5784854282999716E-4</v>
      </c>
      <c r="E259" s="14">
        <f t="shared" ca="1" si="14"/>
        <v>3.3584265547929247E-4</v>
      </c>
      <c r="F259" s="14">
        <f t="shared" ca="1" si="14"/>
        <v>2.7667163984005478E-4</v>
      </c>
      <c r="G259" s="14">
        <f t="shared" ca="1" si="14"/>
        <v>2.5997451652072338E-5</v>
      </c>
      <c r="H259" s="14">
        <f t="shared" ca="1" si="14"/>
        <v>1.8981154414984087E-4</v>
      </c>
      <c r="I259" s="14">
        <f t="shared" ca="1" si="14"/>
        <v>-1.0958906846043106E-4</v>
      </c>
      <c r="J259" s="14">
        <f t="shared" ca="1" si="14"/>
        <v>-1.475048860421676E-4</v>
      </c>
      <c r="K259" s="16">
        <f t="shared" ref="K259:K322" ca="1" si="16">_xlfn.NORM.INV(RAND(),0,0.0004)</f>
        <v>3.5322008626487329E-4</v>
      </c>
    </row>
    <row r="260" spans="1:11" x14ac:dyDescent="0.3">
      <c r="A260">
        <v>259</v>
      </c>
      <c r="B260" s="14">
        <f t="shared" ca="1" si="15"/>
        <v>3.1135129225883375E-4</v>
      </c>
      <c r="C260" s="14">
        <f t="shared" ca="1" si="14"/>
        <v>2.3457875902710423E-4</v>
      </c>
      <c r="D260" s="14">
        <f t="shared" ca="1" si="14"/>
        <v>4.8162722112904453E-4</v>
      </c>
      <c r="E260" s="14">
        <f t="shared" ca="1" si="14"/>
        <v>3.9690009780322504E-4</v>
      </c>
      <c r="F260" s="14">
        <f t="shared" ca="1" si="14"/>
        <v>5.4558404564076536E-5</v>
      </c>
      <c r="G260" s="14">
        <f t="shared" ca="1" si="14"/>
        <v>2.0699205197995132E-4</v>
      </c>
      <c r="H260" s="14">
        <f t="shared" ca="1" si="14"/>
        <v>3.279065339469711E-4</v>
      </c>
      <c r="I260" s="14">
        <f t="shared" ref="C260:J292" ca="1" si="17">0.8*$K260 + 0.6*_xlfn.NORM.INV(RAND(),0,0.0003)</f>
        <v>7.664940090329944E-5</v>
      </c>
      <c r="J260" s="14">
        <f t="shared" ca="1" si="17"/>
        <v>2.2832654638324593E-4</v>
      </c>
      <c r="K260" s="16">
        <f t="shared" ca="1" si="16"/>
        <v>2.5339546812325702E-4</v>
      </c>
    </row>
    <row r="261" spans="1:11" x14ac:dyDescent="0.3">
      <c r="A261">
        <v>260</v>
      </c>
      <c r="B261" s="14">
        <f t="shared" ca="1" si="15"/>
        <v>-3.0898931796150236E-6</v>
      </c>
      <c r="C261" s="14">
        <f t="shared" ca="1" si="17"/>
        <v>-9.2299893247885874E-5</v>
      </c>
      <c r="D261" s="14">
        <f t="shared" ca="1" si="17"/>
        <v>-2.0553613488252723E-5</v>
      </c>
      <c r="E261" s="14">
        <f t="shared" ca="1" si="17"/>
        <v>4.5802213333058538E-4</v>
      </c>
      <c r="F261" s="14">
        <f t="shared" ca="1" si="17"/>
        <v>1.5451372369608085E-4</v>
      </c>
      <c r="G261" s="14">
        <f t="shared" ca="1" si="17"/>
        <v>-2.6154637313347397E-4</v>
      </c>
      <c r="H261" s="14">
        <f t="shared" ca="1" si="17"/>
        <v>1.5248179002123725E-4</v>
      </c>
      <c r="I261" s="14">
        <f t="shared" ca="1" si="17"/>
        <v>9.1064823771433494E-5</v>
      </c>
      <c r="J261" s="14">
        <f t="shared" ca="1" si="17"/>
        <v>1.4971886850183639E-7</v>
      </c>
      <c r="K261" s="16">
        <f t="shared" ca="1" si="16"/>
        <v>-4.3456015581866152E-5</v>
      </c>
    </row>
    <row r="262" spans="1:11" x14ac:dyDescent="0.3">
      <c r="A262">
        <v>261</v>
      </c>
      <c r="B262" s="14">
        <f t="shared" ca="1" si="15"/>
        <v>9.4279253980071928E-5</v>
      </c>
      <c r="C262" s="14">
        <f t="shared" ca="1" si="17"/>
        <v>-2.3721433946700791E-4</v>
      </c>
      <c r="D262" s="14">
        <f t="shared" ca="1" si="17"/>
        <v>1.4786229163439812E-4</v>
      </c>
      <c r="E262" s="14">
        <f t="shared" ca="1" si="17"/>
        <v>-1.9600866303261472E-4</v>
      </c>
      <c r="F262" s="14">
        <f t="shared" ca="1" si="17"/>
        <v>-2.5168448593278849E-4</v>
      </c>
      <c r="G262" s="14">
        <f t="shared" ca="1" si="17"/>
        <v>-4.3374701385939191E-5</v>
      </c>
      <c r="H262" s="14">
        <f t="shared" ca="1" si="17"/>
        <v>-4.0501555484257786E-4</v>
      </c>
      <c r="I262" s="14">
        <f t="shared" ca="1" si="17"/>
        <v>1.6845374509507667E-5</v>
      </c>
      <c r="J262" s="14">
        <f t="shared" ca="1" si="17"/>
        <v>-3.0758691006170136E-5</v>
      </c>
      <c r="K262" s="16">
        <f t="shared" ca="1" si="16"/>
        <v>-1.4838122593576717E-4</v>
      </c>
    </row>
    <row r="263" spans="1:11" x14ac:dyDescent="0.3">
      <c r="A263">
        <v>262</v>
      </c>
      <c r="B263" s="14">
        <f t="shared" ca="1" si="15"/>
        <v>4.1398595897213528E-4</v>
      </c>
      <c r="C263" s="14">
        <f t="shared" ca="1" si="17"/>
        <v>6.1817724680515891E-4</v>
      </c>
      <c r="D263" s="14">
        <f t="shared" ca="1" si="17"/>
        <v>3.0189805415662075E-4</v>
      </c>
      <c r="E263" s="14">
        <f t="shared" ca="1" si="17"/>
        <v>2.2997966665000058E-4</v>
      </c>
      <c r="F263" s="14">
        <f t="shared" ca="1" si="17"/>
        <v>5.9434305309103298E-4</v>
      </c>
      <c r="G263" s="14">
        <f t="shared" ca="1" si="17"/>
        <v>3.3442555392151923E-4</v>
      </c>
      <c r="H263" s="14">
        <f t="shared" ca="1" si="17"/>
        <v>2.7089309225782738E-4</v>
      </c>
      <c r="I263" s="14">
        <f t="shared" ca="1" si="17"/>
        <v>5.6035694326638679E-4</v>
      </c>
      <c r="J263" s="14">
        <f t="shared" ca="1" si="17"/>
        <v>2.7345194883071584E-4</v>
      </c>
      <c r="K263" s="16">
        <f t="shared" ca="1" si="16"/>
        <v>5.6231921046782528E-4</v>
      </c>
    </row>
    <row r="264" spans="1:11" x14ac:dyDescent="0.3">
      <c r="A264">
        <v>263</v>
      </c>
      <c r="B264" s="14">
        <f t="shared" ca="1" si="15"/>
        <v>1.5403981274297144E-4</v>
      </c>
      <c r="C264" s="14">
        <f t="shared" ca="1" si="17"/>
        <v>1.2057417056112511E-4</v>
      </c>
      <c r="D264" s="14">
        <f t="shared" ca="1" si="17"/>
        <v>-1.2696697332700933E-4</v>
      </c>
      <c r="E264" s="14">
        <f t="shared" ca="1" si="17"/>
        <v>2.5613756339008743E-5</v>
      </c>
      <c r="F264" s="14">
        <f t="shared" ca="1" si="17"/>
        <v>2.0864994335454865E-4</v>
      </c>
      <c r="G264" s="14">
        <f t="shared" ca="1" si="17"/>
        <v>-8.6347711862631306E-5</v>
      </c>
      <c r="H264" s="14">
        <f t="shared" ca="1" si="17"/>
        <v>2.6608156294195915E-4</v>
      </c>
      <c r="I264" s="14">
        <f t="shared" ca="1" si="17"/>
        <v>2.1385849407588352E-4</v>
      </c>
      <c r="J264" s="14">
        <f t="shared" ca="1" si="17"/>
        <v>1.8163998458829413E-4</v>
      </c>
      <c r="K264" s="16">
        <f t="shared" ca="1" si="16"/>
        <v>4.8224338209502211E-5</v>
      </c>
    </row>
    <row r="265" spans="1:11" x14ac:dyDescent="0.3">
      <c r="A265">
        <v>264</v>
      </c>
      <c r="B265" s="14">
        <f t="shared" ca="1" si="15"/>
        <v>2.2533823926960289E-4</v>
      </c>
      <c r="C265" s="14">
        <f t="shared" ca="1" si="17"/>
        <v>-1.0462789925428585E-4</v>
      </c>
      <c r="D265" s="14">
        <f t="shared" ca="1" si="17"/>
        <v>4.7691705260485281E-5</v>
      </c>
      <c r="E265" s="14">
        <f t="shared" ca="1" si="17"/>
        <v>1.1078995009080724E-4</v>
      </c>
      <c r="F265" s="14">
        <f t="shared" ca="1" si="17"/>
        <v>1.8140240186622999E-4</v>
      </c>
      <c r="G265" s="14">
        <f t="shared" ca="1" si="17"/>
        <v>3.2471067496967415E-5</v>
      </c>
      <c r="H265" s="14">
        <f t="shared" ca="1" si="17"/>
        <v>-1.2501381779482827E-4</v>
      </c>
      <c r="I265" s="14">
        <f t="shared" ca="1" si="17"/>
        <v>2.2971005919879536E-4</v>
      </c>
      <c r="J265" s="14">
        <f t="shared" ca="1" si="17"/>
        <v>2.9363348263622869E-5</v>
      </c>
      <c r="K265" s="16">
        <f t="shared" ca="1" si="16"/>
        <v>4.2823316683024754E-5</v>
      </c>
    </row>
    <row r="266" spans="1:11" x14ac:dyDescent="0.3">
      <c r="A266">
        <v>265</v>
      </c>
      <c r="B266" s="14">
        <f t="shared" ca="1" si="15"/>
        <v>1.2459676872832436E-4</v>
      </c>
      <c r="C266" s="14">
        <f t="shared" ca="1" si="17"/>
        <v>-1.2229937810495742E-4</v>
      </c>
      <c r="D266" s="14">
        <f t="shared" ca="1" si="17"/>
        <v>-3.2889212700371051E-4</v>
      </c>
      <c r="E266" s="14">
        <f t="shared" ca="1" si="17"/>
        <v>-8.4407739139582134E-5</v>
      </c>
      <c r="F266" s="14">
        <f t="shared" ca="1" si="17"/>
        <v>-3.1443064496936116E-4</v>
      </c>
      <c r="G266" s="14">
        <f t="shared" ca="1" si="17"/>
        <v>-2.1270626417574834E-4</v>
      </c>
      <c r="H266" s="14">
        <f t="shared" ca="1" si="17"/>
        <v>-2.713103638272437E-4</v>
      </c>
      <c r="I266" s="14">
        <f t="shared" ca="1" si="17"/>
        <v>-2.5256139062431837E-4</v>
      </c>
      <c r="J266" s="14">
        <f t="shared" ca="1" si="17"/>
        <v>-3.0979634359849621E-4</v>
      </c>
      <c r="K266" s="16">
        <f t="shared" ca="1" si="16"/>
        <v>-2.6671247042768525E-4</v>
      </c>
    </row>
    <row r="267" spans="1:11" x14ac:dyDescent="0.3">
      <c r="A267">
        <v>266</v>
      </c>
      <c r="B267" s="14">
        <f t="shared" ca="1" si="15"/>
        <v>4.0319712369012362E-5</v>
      </c>
      <c r="C267" s="14">
        <f t="shared" ca="1" si="17"/>
        <v>-1.6272151910648144E-4</v>
      </c>
      <c r="D267" s="14">
        <f t="shared" ca="1" si="17"/>
        <v>1.4364973217133905E-4</v>
      </c>
      <c r="E267" s="14">
        <f t="shared" ca="1" si="17"/>
        <v>3.1546678299946461E-4</v>
      </c>
      <c r="F267" s="14">
        <f t="shared" ca="1" si="17"/>
        <v>1.7834216792614826E-4</v>
      </c>
      <c r="G267" s="14">
        <f t="shared" ca="1" si="17"/>
        <v>-2.8289788653489505E-5</v>
      </c>
      <c r="H267" s="14">
        <f t="shared" ca="1" si="17"/>
        <v>4.2828653633073946E-5</v>
      </c>
      <c r="I267" s="14">
        <f t="shared" ca="1" si="17"/>
        <v>-4.5364414225792035E-5</v>
      </c>
      <c r="J267" s="14">
        <f t="shared" ca="1" si="17"/>
        <v>3.9711343267882538E-4</v>
      </c>
      <c r="K267" s="16">
        <f t="shared" ca="1" si="16"/>
        <v>7.2140695716704567E-5</v>
      </c>
    </row>
    <row r="268" spans="1:11" x14ac:dyDescent="0.3">
      <c r="A268">
        <v>267</v>
      </c>
      <c r="B268" s="14">
        <f t="shared" ca="1" si="15"/>
        <v>4.6901987739374142E-4</v>
      </c>
      <c r="C268" s="14">
        <f t="shared" ca="1" si="17"/>
        <v>3.0852376729475887E-4</v>
      </c>
      <c r="D268" s="14">
        <f t="shared" ca="1" si="17"/>
        <v>2.9113121318498082E-4</v>
      </c>
      <c r="E268" s="14">
        <f t="shared" ca="1" si="17"/>
        <v>2.3588278548776178E-4</v>
      </c>
      <c r="F268" s="14">
        <f t="shared" ca="1" si="17"/>
        <v>4.5754168928278341E-4</v>
      </c>
      <c r="G268" s="14">
        <f t="shared" ca="1" si="17"/>
        <v>-1.9799754712108053E-4</v>
      </c>
      <c r="H268" s="14">
        <f t="shared" ca="1" si="17"/>
        <v>3.6152532782672824E-4</v>
      </c>
      <c r="I268" s="14">
        <f t="shared" ca="1" si="17"/>
        <v>5.9068961357950105E-4</v>
      </c>
      <c r="J268" s="14">
        <f t="shared" ca="1" si="17"/>
        <v>2.4018434889308589E-4</v>
      </c>
      <c r="K268" s="16">
        <f t="shared" ca="1" si="16"/>
        <v>2.9973335318083288E-4</v>
      </c>
    </row>
    <row r="269" spans="1:11" x14ac:dyDescent="0.3">
      <c r="A269">
        <v>268</v>
      </c>
      <c r="B269" s="14">
        <f t="shared" ca="1" si="15"/>
        <v>2.6933143673197522E-4</v>
      </c>
      <c r="C269" s="14">
        <f t="shared" ca="1" si="17"/>
        <v>1.4087544731911488E-4</v>
      </c>
      <c r="D269" s="14">
        <f t="shared" ca="1" si="17"/>
        <v>5.5047611561389849E-4</v>
      </c>
      <c r="E269" s="14">
        <f t="shared" ca="1" si="17"/>
        <v>2.3756129685146936E-4</v>
      </c>
      <c r="F269" s="14">
        <f t="shared" ca="1" si="17"/>
        <v>1.6555727501208416E-4</v>
      </c>
      <c r="G269" s="14">
        <f t="shared" ca="1" si="17"/>
        <v>2.1471391876066849E-4</v>
      </c>
      <c r="H269" s="14">
        <f t="shared" ca="1" si="17"/>
        <v>8.9366449918075702E-4</v>
      </c>
      <c r="I269" s="14">
        <f t="shared" ca="1" si="17"/>
        <v>8.0499629815331631E-5</v>
      </c>
      <c r="J269" s="14">
        <f t="shared" ca="1" si="17"/>
        <v>3.8283365960951649E-4</v>
      </c>
      <c r="K269" s="16">
        <f t="shared" ca="1" si="16"/>
        <v>3.5636699796238753E-4</v>
      </c>
    </row>
    <row r="270" spans="1:11" x14ac:dyDescent="0.3">
      <c r="A270">
        <v>269</v>
      </c>
      <c r="B270" s="14">
        <f t="shared" ca="1" si="15"/>
        <v>3.2665838989377944E-4</v>
      </c>
      <c r="C270" s="14">
        <f t="shared" ca="1" si="17"/>
        <v>5.3164104751583557E-4</v>
      </c>
      <c r="D270" s="14">
        <f t="shared" ca="1" si="17"/>
        <v>6.7591861530638968E-4</v>
      </c>
      <c r="E270" s="14">
        <f t="shared" ca="1" si="17"/>
        <v>6.7966860744306235E-4</v>
      </c>
      <c r="F270" s="14">
        <f t="shared" ca="1" si="17"/>
        <v>3.0046196739800417E-4</v>
      </c>
      <c r="G270" s="14">
        <f t="shared" ca="1" si="17"/>
        <v>5.0669047306898174E-4</v>
      </c>
      <c r="H270" s="14">
        <f t="shared" ca="1" si="17"/>
        <v>3.4223298599140304E-4</v>
      </c>
      <c r="I270" s="14">
        <f t="shared" ca="1" si="17"/>
        <v>6.8436506845111038E-4</v>
      </c>
      <c r="J270" s="14">
        <f t="shared" ca="1" si="17"/>
        <v>3.0840384466521229E-4</v>
      </c>
      <c r="K270" s="16">
        <f t="shared" ca="1" si="16"/>
        <v>6.411723009081226E-4</v>
      </c>
    </row>
    <row r="271" spans="1:11" x14ac:dyDescent="0.3">
      <c r="A271">
        <v>270</v>
      </c>
      <c r="B271" s="14">
        <f t="shared" ca="1" si="15"/>
        <v>9.6346650565298526E-4</v>
      </c>
      <c r="C271" s="14">
        <f t="shared" ca="1" si="17"/>
        <v>6.6070859905967424E-4</v>
      </c>
      <c r="D271" s="14">
        <f t="shared" ca="1" si="17"/>
        <v>7.481062728661984E-4</v>
      </c>
      <c r="E271" s="14">
        <f t="shared" ca="1" si="17"/>
        <v>3.6643185662816853E-4</v>
      </c>
      <c r="F271" s="14">
        <f t="shared" ca="1" si="17"/>
        <v>3.732397057380003E-4</v>
      </c>
      <c r="G271" s="14">
        <f t="shared" ca="1" si="17"/>
        <v>8.0594210985075949E-4</v>
      </c>
      <c r="H271" s="14">
        <f t="shared" ca="1" si="17"/>
        <v>5.8246669675259422E-4</v>
      </c>
      <c r="I271" s="14">
        <f t="shared" ca="1" si="17"/>
        <v>5.2145994060742511E-4</v>
      </c>
      <c r="J271" s="14">
        <f t="shared" ca="1" si="17"/>
        <v>5.2855882936614774E-4</v>
      </c>
      <c r="K271" s="16">
        <f t="shared" ca="1" si="16"/>
        <v>6.9605981187457371E-4</v>
      </c>
    </row>
    <row r="272" spans="1:11" x14ac:dyDescent="0.3">
      <c r="A272">
        <v>271</v>
      </c>
      <c r="B272" s="14">
        <f t="shared" ca="1" si="15"/>
        <v>5.2950915973750895E-5</v>
      </c>
      <c r="C272" s="14">
        <f t="shared" ca="1" si="17"/>
        <v>-2.4096672617740416E-5</v>
      </c>
      <c r="D272" s="14">
        <f t="shared" ca="1" si="17"/>
        <v>-5.603789040069517E-5</v>
      </c>
      <c r="E272" s="14">
        <f t="shared" ca="1" si="17"/>
        <v>3.0014744121911318E-4</v>
      </c>
      <c r="F272" s="14">
        <f t="shared" ca="1" si="17"/>
        <v>-1.1319845395100676E-5</v>
      </c>
      <c r="G272" s="14">
        <f t="shared" ca="1" si="17"/>
        <v>2.8856868874096997E-4</v>
      </c>
      <c r="H272" s="14">
        <f t="shared" ca="1" si="17"/>
        <v>2.5306538387962662E-4</v>
      </c>
      <c r="I272" s="14">
        <f t="shared" ca="1" si="17"/>
        <v>-5.0546644453385134E-5</v>
      </c>
      <c r="J272" s="14">
        <f t="shared" ca="1" si="17"/>
        <v>3.3034897589869557E-4</v>
      </c>
      <c r="K272" s="16">
        <f t="shared" ca="1" si="16"/>
        <v>9.6671370033334862E-5</v>
      </c>
    </row>
    <row r="273" spans="1:11" x14ac:dyDescent="0.3">
      <c r="A273">
        <v>272</v>
      </c>
      <c r="B273" s="14">
        <f t="shared" ca="1" si="15"/>
        <v>1.2615696425936419E-4</v>
      </c>
      <c r="C273" s="14">
        <f t="shared" ca="1" si="17"/>
        <v>6.4230773492070887E-4</v>
      </c>
      <c r="D273" s="14">
        <f t="shared" ca="1" si="17"/>
        <v>5.4549441036092015E-4</v>
      </c>
      <c r="E273" s="14">
        <f t="shared" ca="1" si="17"/>
        <v>6.3965087407354842E-4</v>
      </c>
      <c r="F273" s="14">
        <f t="shared" ca="1" si="17"/>
        <v>1.0333619249184878E-4</v>
      </c>
      <c r="G273" s="14">
        <f t="shared" ca="1" si="17"/>
        <v>1.8825846848480045E-4</v>
      </c>
      <c r="H273" s="14">
        <f t="shared" ca="1" si="17"/>
        <v>3.1025410981437042E-5</v>
      </c>
      <c r="I273" s="14">
        <f t="shared" ca="1" si="17"/>
        <v>1.9356522368775547E-4</v>
      </c>
      <c r="J273" s="14">
        <f t="shared" ca="1" si="17"/>
        <v>4.4832909261832173E-4</v>
      </c>
      <c r="K273" s="16">
        <f t="shared" ca="1" si="16"/>
        <v>5.5097342718975065E-4</v>
      </c>
    </row>
    <row r="274" spans="1:11" x14ac:dyDescent="0.3">
      <c r="A274">
        <v>273</v>
      </c>
      <c r="B274" s="14">
        <f t="shared" ca="1" si="15"/>
        <v>1.0083594515847638E-3</v>
      </c>
      <c r="C274" s="14">
        <f t="shared" ca="1" si="17"/>
        <v>6.5229406361782768E-4</v>
      </c>
      <c r="D274" s="14">
        <f t="shared" ca="1" si="17"/>
        <v>8.6314571557720649E-4</v>
      </c>
      <c r="E274" s="14">
        <f t="shared" ca="1" si="17"/>
        <v>1.0020243649630672E-3</v>
      </c>
      <c r="F274" s="14">
        <f t="shared" ca="1" si="17"/>
        <v>5.6807561477885361E-4</v>
      </c>
      <c r="G274" s="14">
        <f t="shared" ca="1" si="17"/>
        <v>6.1953103460151825E-4</v>
      </c>
      <c r="H274" s="14">
        <f t="shared" ca="1" si="17"/>
        <v>7.7392122883776537E-4</v>
      </c>
      <c r="I274" s="14">
        <f t="shared" ca="1" si="17"/>
        <v>6.7784384849091503E-4</v>
      </c>
      <c r="J274" s="14">
        <f t="shared" ca="1" si="17"/>
        <v>7.853181021473313E-4</v>
      </c>
      <c r="K274" s="16">
        <f t="shared" ca="1" si="16"/>
        <v>9.7079533429704186E-4</v>
      </c>
    </row>
    <row r="275" spans="1:11" x14ac:dyDescent="0.3">
      <c r="A275">
        <v>274</v>
      </c>
      <c r="B275" s="14">
        <f t="shared" ca="1" si="15"/>
        <v>6.5959302444231995E-5</v>
      </c>
      <c r="C275" s="14">
        <f t="shared" ca="1" si="17"/>
        <v>-5.2044023706657675E-5</v>
      </c>
      <c r="D275" s="14">
        <f t="shared" ca="1" si="17"/>
        <v>-2.5035931371242547E-6</v>
      </c>
      <c r="E275" s="14">
        <f t="shared" ca="1" si="17"/>
        <v>-1.8410762536692492E-4</v>
      </c>
      <c r="F275" s="14">
        <f t="shared" ca="1" si="17"/>
        <v>4.7023479030317888E-5</v>
      </c>
      <c r="G275" s="14">
        <f t="shared" ca="1" si="17"/>
        <v>-1.647229331011691E-4</v>
      </c>
      <c r="H275" s="14">
        <f t="shared" ca="1" si="17"/>
        <v>2.3244431137101054E-4</v>
      </c>
      <c r="I275" s="14">
        <f t="shared" ca="1" si="17"/>
        <v>9.5504023647222905E-5</v>
      </c>
      <c r="J275" s="14">
        <f t="shared" ca="1" si="17"/>
        <v>-1.6645743512888991E-4</v>
      </c>
      <c r="K275" s="16">
        <f t="shared" ca="1" si="16"/>
        <v>-5.0857858648677216E-5</v>
      </c>
    </row>
    <row r="276" spans="1:11" x14ac:dyDescent="0.3">
      <c r="A276">
        <v>275</v>
      </c>
      <c r="B276" s="14">
        <f t="shared" ca="1" si="15"/>
        <v>-7.9620539459377684E-4</v>
      </c>
      <c r="C276" s="14">
        <f t="shared" ca="1" si="17"/>
        <v>-1.5929052276439235E-4</v>
      </c>
      <c r="D276" s="14">
        <f t="shared" ca="1" si="17"/>
        <v>2.1115436590296962E-4</v>
      </c>
      <c r="E276" s="14">
        <f t="shared" ca="1" si="17"/>
        <v>-1.8702836975042524E-4</v>
      </c>
      <c r="F276" s="14">
        <f t="shared" ca="1" si="17"/>
        <v>-3.7158193253254202E-4</v>
      </c>
      <c r="G276" s="14">
        <f t="shared" ca="1" si="17"/>
        <v>-1.3026915587680026E-4</v>
      </c>
      <c r="H276" s="14">
        <f t="shared" ca="1" si="17"/>
        <v>-4.1586387372197491E-4</v>
      </c>
      <c r="I276" s="14">
        <f t="shared" ca="1" si="17"/>
        <v>-2.4498101962412775E-4</v>
      </c>
      <c r="J276" s="14">
        <f t="shared" ca="1" si="17"/>
        <v>-1.6459336045330383E-4</v>
      </c>
      <c r="K276" s="16">
        <f t="shared" ca="1" si="16"/>
        <v>-2.2215014983567314E-4</v>
      </c>
    </row>
    <row r="277" spans="1:11" x14ac:dyDescent="0.3">
      <c r="A277">
        <v>276</v>
      </c>
      <c r="B277" s="14">
        <f t="shared" ca="1" si="15"/>
        <v>-2.3088936775346518E-4</v>
      </c>
      <c r="C277" s="14">
        <f t="shared" ca="1" si="17"/>
        <v>-7.934583777922118E-5</v>
      </c>
      <c r="D277" s="14">
        <f t="shared" ca="1" si="17"/>
        <v>-5.3936308652157821E-5</v>
      </c>
      <c r="E277" s="14">
        <f t="shared" ca="1" si="17"/>
        <v>1.1042983787491834E-4</v>
      </c>
      <c r="F277" s="14">
        <f t="shared" ca="1" si="17"/>
        <v>2.1346227648284328E-4</v>
      </c>
      <c r="G277" s="14">
        <f t="shared" ca="1" si="17"/>
        <v>-2.723266237301239E-4</v>
      </c>
      <c r="H277" s="14">
        <f t="shared" ca="1" si="17"/>
        <v>2.8733226557092843E-4</v>
      </c>
      <c r="I277" s="14">
        <f t="shared" ca="1" si="17"/>
        <v>6.1008660762896028E-5</v>
      </c>
      <c r="J277" s="14">
        <f t="shared" ca="1" si="17"/>
        <v>-1.8499191098397287E-4</v>
      </c>
      <c r="K277" s="16">
        <f t="shared" ca="1" si="16"/>
        <v>1.2699319644000796E-5</v>
      </c>
    </row>
    <row r="278" spans="1:11" x14ac:dyDescent="0.3">
      <c r="A278">
        <v>277</v>
      </c>
      <c r="B278" s="14">
        <f t="shared" ca="1" si="15"/>
        <v>-2.0459189244210631E-4</v>
      </c>
      <c r="C278" s="14">
        <f t="shared" ca="1" si="17"/>
        <v>-4.1079957063674261E-4</v>
      </c>
      <c r="D278" s="14">
        <f t="shared" ca="1" si="17"/>
        <v>-2.979117235769078E-4</v>
      </c>
      <c r="E278" s="14">
        <f t="shared" ca="1" si="17"/>
        <v>-3.146444912152359E-4</v>
      </c>
      <c r="F278" s="14">
        <f t="shared" ca="1" si="17"/>
        <v>7.2280966837506952E-5</v>
      </c>
      <c r="G278" s="14">
        <f t="shared" ca="1" si="17"/>
        <v>-9.1962477488332061E-5</v>
      </c>
      <c r="H278" s="14">
        <f t="shared" ca="1" si="17"/>
        <v>-1.0694389555865899E-4</v>
      </c>
      <c r="I278" s="14">
        <f t="shared" ca="1" si="17"/>
        <v>-5.1982279562027168E-4</v>
      </c>
      <c r="J278" s="14">
        <f t="shared" ca="1" si="17"/>
        <v>-1.2991340222591214E-5</v>
      </c>
      <c r="K278" s="16">
        <f t="shared" ca="1" si="16"/>
        <v>-3.125079113178922E-4</v>
      </c>
    </row>
    <row r="279" spans="1:11" x14ac:dyDescent="0.3">
      <c r="A279">
        <v>278</v>
      </c>
      <c r="B279" s="14">
        <f t="shared" ca="1" si="15"/>
        <v>5.8870246525118478E-4</v>
      </c>
      <c r="C279" s="14">
        <f t="shared" ca="1" si="17"/>
        <v>8.5769209302598054E-4</v>
      </c>
      <c r="D279" s="14">
        <f t="shared" ca="1" si="17"/>
        <v>6.6192044609817238E-4</v>
      </c>
      <c r="E279" s="14">
        <f t="shared" ca="1" si="17"/>
        <v>4.17994326458987E-4</v>
      </c>
      <c r="F279" s="14">
        <f t="shared" ca="1" si="17"/>
        <v>4.5187323775930648E-4</v>
      </c>
      <c r="G279" s="14">
        <f t="shared" ca="1" si="17"/>
        <v>5.8235254956391517E-4</v>
      </c>
      <c r="H279" s="14">
        <f t="shared" ca="1" si="17"/>
        <v>5.3249259248872233E-4</v>
      </c>
      <c r="I279" s="14">
        <f t="shared" ca="1" si="17"/>
        <v>4.1645914826671774E-4</v>
      </c>
      <c r="J279" s="14">
        <f t="shared" ca="1" si="17"/>
        <v>4.9376938600384653E-4</v>
      </c>
      <c r="K279" s="16">
        <f t="shared" ca="1" si="16"/>
        <v>5.1523703695467932E-4</v>
      </c>
    </row>
    <row r="280" spans="1:11" x14ac:dyDescent="0.3">
      <c r="A280">
        <v>279</v>
      </c>
      <c r="B280" s="14">
        <f t="shared" ca="1" si="15"/>
        <v>-2.1183179107084828E-4</v>
      </c>
      <c r="C280" s="14">
        <f t="shared" ca="1" si="17"/>
        <v>-3.1773748713323524E-4</v>
      </c>
      <c r="D280" s="14">
        <f t="shared" ca="1" si="17"/>
        <v>-5.2681702084120708E-4</v>
      </c>
      <c r="E280" s="14">
        <f t="shared" ca="1" si="17"/>
        <v>1.6031545477646905E-4</v>
      </c>
      <c r="F280" s="14">
        <f t="shared" ca="1" si="17"/>
        <v>-1.2946441112785982E-5</v>
      </c>
      <c r="G280" s="14">
        <f t="shared" ca="1" si="17"/>
        <v>-5.3259367065035078E-5</v>
      </c>
      <c r="H280" s="14">
        <f t="shared" ca="1" si="17"/>
        <v>-3.5609286508180959E-4</v>
      </c>
      <c r="I280" s="14">
        <f t="shared" ca="1" si="17"/>
        <v>-4.2494108855614372E-4</v>
      </c>
      <c r="J280" s="14">
        <f t="shared" ca="1" si="17"/>
        <v>-1.6367047588011411E-4</v>
      </c>
      <c r="K280" s="16">
        <f t="shared" ca="1" si="16"/>
        <v>-2.6010989498629933E-4</v>
      </c>
    </row>
    <row r="281" spans="1:11" x14ac:dyDescent="0.3">
      <c r="A281">
        <v>280</v>
      </c>
      <c r="B281" s="14">
        <f t="shared" ca="1" si="15"/>
        <v>3.0419528842797519E-4</v>
      </c>
      <c r="C281" s="14">
        <f t="shared" ca="1" si="17"/>
        <v>1.2215651499223687E-4</v>
      </c>
      <c r="D281" s="14">
        <f t="shared" ca="1" si="17"/>
        <v>2.4768230165961026E-4</v>
      </c>
      <c r="E281" s="14">
        <f t="shared" ca="1" si="17"/>
        <v>1.4552502719754581E-4</v>
      </c>
      <c r="F281" s="14">
        <f t="shared" ca="1" si="17"/>
        <v>4.8906665132789409E-4</v>
      </c>
      <c r="G281" s="14">
        <f t="shared" ca="1" si="17"/>
        <v>3.8967675892169254E-5</v>
      </c>
      <c r="H281" s="14">
        <f t="shared" ca="1" si="17"/>
        <v>2.7555259380384613E-4</v>
      </c>
      <c r="I281" s="14">
        <f t="shared" ca="1" si="17"/>
        <v>2.0451724540365631E-4</v>
      </c>
      <c r="J281" s="14">
        <f t="shared" ca="1" si="17"/>
        <v>4.3124257796190769E-4</v>
      </c>
      <c r="K281" s="16">
        <f t="shared" ca="1" si="16"/>
        <v>1.5692085714164098E-4</v>
      </c>
    </row>
    <row r="282" spans="1:11" x14ac:dyDescent="0.3">
      <c r="A282">
        <v>281</v>
      </c>
      <c r="B282" s="14">
        <f t="shared" ca="1" si="15"/>
        <v>-3.1358507998554088E-4</v>
      </c>
      <c r="C282" s="14">
        <f t="shared" ca="1" si="17"/>
        <v>-1.4363592165082343E-4</v>
      </c>
      <c r="D282" s="14">
        <f t="shared" ca="1" si="17"/>
        <v>1.8451406792545987E-4</v>
      </c>
      <c r="E282" s="14">
        <f t="shared" ca="1" si="17"/>
        <v>-1.3771669799383213E-4</v>
      </c>
      <c r="F282" s="14">
        <f t="shared" ca="1" si="17"/>
        <v>-5.7009507350707415E-6</v>
      </c>
      <c r="G282" s="14">
        <f t="shared" ca="1" si="17"/>
        <v>-1.6491209326088847E-6</v>
      </c>
      <c r="H282" s="14">
        <f t="shared" ca="1" si="17"/>
        <v>5.4095014858285727E-5</v>
      </c>
      <c r="I282" s="14">
        <f t="shared" ca="1" si="17"/>
        <v>4.1267203213112458E-5</v>
      </c>
      <c r="J282" s="14">
        <f t="shared" ca="1" si="17"/>
        <v>-1.3161946411945148E-4</v>
      </c>
      <c r="K282" s="16">
        <f t="shared" ca="1" si="16"/>
        <v>2.1322315569667054E-5</v>
      </c>
    </row>
    <row r="283" spans="1:11" x14ac:dyDescent="0.3">
      <c r="A283">
        <v>282</v>
      </c>
      <c r="B283" s="14">
        <f t="shared" ca="1" si="15"/>
        <v>-1.0396608593094281E-4</v>
      </c>
      <c r="C283" s="14">
        <f t="shared" ca="1" si="17"/>
        <v>-1.6063343292347596E-4</v>
      </c>
      <c r="D283" s="14">
        <f t="shared" ca="1" si="17"/>
        <v>-7.1946414754080695E-5</v>
      </c>
      <c r="E283" s="14">
        <f t="shared" ca="1" si="17"/>
        <v>-5.9108969871401367E-4</v>
      </c>
      <c r="F283" s="14">
        <f t="shared" ca="1" si="17"/>
        <v>-5.9164785717544607E-5</v>
      </c>
      <c r="G283" s="14">
        <f t="shared" ca="1" si="17"/>
        <v>-2.3931327682068828E-5</v>
      </c>
      <c r="H283" s="14">
        <f t="shared" ca="1" si="17"/>
        <v>-7.2637450972501885E-5</v>
      </c>
      <c r="I283" s="14">
        <f t="shared" ca="1" si="17"/>
        <v>-3.4631490442830961E-4</v>
      </c>
      <c r="J283" s="14">
        <f t="shared" ca="1" si="17"/>
        <v>-2.3321698626691168E-4</v>
      </c>
      <c r="K283" s="16">
        <f t="shared" ca="1" si="16"/>
        <v>-1.8904547977456035E-4</v>
      </c>
    </row>
    <row r="284" spans="1:11" x14ac:dyDescent="0.3">
      <c r="A284">
        <v>283</v>
      </c>
      <c r="B284" s="14">
        <f t="shared" ca="1" si="15"/>
        <v>1.9260239882968144E-4</v>
      </c>
      <c r="C284" s="14">
        <f t="shared" ca="1" si="17"/>
        <v>2.9597960928052598E-5</v>
      </c>
      <c r="D284" s="14">
        <f t="shared" ca="1" si="17"/>
        <v>9.4703626661487694E-5</v>
      </c>
      <c r="E284" s="14">
        <f t="shared" ca="1" si="17"/>
        <v>-4.0847985771186139E-6</v>
      </c>
      <c r="F284" s="14">
        <f t="shared" ca="1" si="17"/>
        <v>5.8465198566300979E-5</v>
      </c>
      <c r="G284" s="14">
        <f t="shared" ca="1" si="17"/>
        <v>1.7030038457772621E-4</v>
      </c>
      <c r="H284" s="14">
        <f t="shared" ca="1" si="17"/>
        <v>-3.4916753914934634E-5</v>
      </c>
      <c r="I284" s="14">
        <f t="shared" ca="1" si="17"/>
        <v>2.8015548962085843E-4</v>
      </c>
      <c r="J284" s="14">
        <f t="shared" ca="1" si="17"/>
        <v>-2.9045050636829857E-5</v>
      </c>
      <c r="K284" s="16">
        <f t="shared" ca="1" si="16"/>
        <v>1.0427977169221346E-4</v>
      </c>
    </row>
    <row r="285" spans="1:11" x14ac:dyDescent="0.3">
      <c r="A285">
        <v>284</v>
      </c>
      <c r="B285" s="14">
        <f t="shared" ca="1" si="15"/>
        <v>-1.4241058025708835E-4</v>
      </c>
      <c r="C285" s="14">
        <f t="shared" ca="1" si="17"/>
        <v>-4.4363157517395224E-4</v>
      </c>
      <c r="D285" s="14">
        <f t="shared" ca="1" si="17"/>
        <v>-2.3234371675056375E-4</v>
      </c>
      <c r="E285" s="14">
        <f t="shared" ca="1" si="17"/>
        <v>-3.3433094961017633E-4</v>
      </c>
      <c r="F285" s="14">
        <f t="shared" ca="1" si="17"/>
        <v>-4.563193053667151E-4</v>
      </c>
      <c r="G285" s="14">
        <f t="shared" ca="1" si="17"/>
        <v>-2.1319170186007771E-4</v>
      </c>
      <c r="H285" s="14">
        <f t="shared" ca="1" si="17"/>
        <v>-1.8251796654534833E-4</v>
      </c>
      <c r="I285" s="14">
        <f t="shared" ca="1" si="17"/>
        <v>-3.7860134782593071E-4</v>
      </c>
      <c r="J285" s="14">
        <f t="shared" ca="1" si="17"/>
        <v>-4.3759466221851134E-4</v>
      </c>
      <c r="K285" s="16">
        <f t="shared" ca="1" si="16"/>
        <v>-4.9864039628902857E-4</v>
      </c>
    </row>
    <row r="286" spans="1:11" x14ac:dyDescent="0.3">
      <c r="A286">
        <v>285</v>
      </c>
      <c r="B286" s="14">
        <f t="shared" ca="1" si="15"/>
        <v>2.8510727564160513E-4</v>
      </c>
      <c r="C286" s="14">
        <f t="shared" ca="1" si="17"/>
        <v>3.993392969797107E-4</v>
      </c>
      <c r="D286" s="14">
        <f t="shared" ca="1" si="17"/>
        <v>3.3404820606107921E-4</v>
      </c>
      <c r="E286" s="14">
        <f t="shared" ca="1" si="17"/>
        <v>5.3851741029643579E-4</v>
      </c>
      <c r="F286" s="14">
        <f t="shared" ca="1" si="17"/>
        <v>6.0109232521478209E-4</v>
      </c>
      <c r="G286" s="14">
        <f t="shared" ca="1" si="17"/>
        <v>3.2450918419968687E-4</v>
      </c>
      <c r="H286" s="14">
        <f t="shared" ca="1" si="17"/>
        <v>5.8939119306133556E-4</v>
      </c>
      <c r="I286" s="14">
        <f t="shared" ca="1" si="17"/>
        <v>3.6675494757809385E-5</v>
      </c>
      <c r="J286" s="14">
        <f t="shared" ca="1" si="17"/>
        <v>1.7474573752247126E-4</v>
      </c>
      <c r="K286" s="16">
        <f t="shared" ca="1" si="16"/>
        <v>4.6924287943711111E-4</v>
      </c>
    </row>
    <row r="287" spans="1:11" x14ac:dyDescent="0.3">
      <c r="A287">
        <v>286</v>
      </c>
      <c r="B287" s="14">
        <f t="shared" ca="1" si="15"/>
        <v>-4.0518086418766912E-5</v>
      </c>
      <c r="C287" s="14">
        <f t="shared" ca="1" si="17"/>
        <v>3.674401539752089E-4</v>
      </c>
      <c r="D287" s="14">
        <f t="shared" ca="1" si="17"/>
        <v>3.4976587993029517E-4</v>
      </c>
      <c r="E287" s="14">
        <f t="shared" ca="1" si="17"/>
        <v>3.2955893951339338E-4</v>
      </c>
      <c r="F287" s="14">
        <f t="shared" ca="1" si="17"/>
        <v>3.2426766159740299E-4</v>
      </c>
      <c r="G287" s="14">
        <f t="shared" ca="1" si="17"/>
        <v>1.8170097828443691E-4</v>
      </c>
      <c r="H287" s="14">
        <f t="shared" ca="1" si="17"/>
        <v>1.3905624393201763E-4</v>
      </c>
      <c r="I287" s="14">
        <f t="shared" ca="1" si="17"/>
        <v>2.257427817897245E-4</v>
      </c>
      <c r="J287" s="14">
        <f t="shared" ca="1" si="17"/>
        <v>1.4420965953786778E-4</v>
      </c>
      <c r="K287" s="16">
        <f t="shared" ca="1" si="16"/>
        <v>1.875413094306095E-4</v>
      </c>
    </row>
    <row r="288" spans="1:11" x14ac:dyDescent="0.3">
      <c r="A288">
        <v>287</v>
      </c>
      <c r="B288" s="14">
        <f t="shared" ca="1" si="15"/>
        <v>-2.2280952103099453E-4</v>
      </c>
      <c r="C288" s="14">
        <f t="shared" ca="1" si="17"/>
        <v>1.8336834270087763E-4</v>
      </c>
      <c r="D288" s="14">
        <f t="shared" ca="1" si="17"/>
        <v>-2.3046541989759007E-4</v>
      </c>
      <c r="E288" s="14">
        <f t="shared" ca="1" si="17"/>
        <v>-1.0457106107782387E-4</v>
      </c>
      <c r="F288" s="14">
        <f t="shared" ca="1" si="17"/>
        <v>3.7444985960882954E-6</v>
      </c>
      <c r="G288" s="14">
        <f t="shared" ca="1" si="17"/>
        <v>-2.0634011735143679E-4</v>
      </c>
      <c r="H288" s="14">
        <f t="shared" ca="1" si="17"/>
        <v>1.6894393008164856E-4</v>
      </c>
      <c r="I288" s="14">
        <f t="shared" ca="1" si="17"/>
        <v>5.5968985494561868E-5</v>
      </c>
      <c r="J288" s="14">
        <f t="shared" ca="1" si="17"/>
        <v>-1.7711166269828314E-4</v>
      </c>
      <c r="K288" s="16">
        <f t="shared" ca="1" si="16"/>
        <v>-1.5058515266477821E-4</v>
      </c>
    </row>
    <row r="289" spans="1:11" x14ac:dyDescent="0.3">
      <c r="A289">
        <v>288</v>
      </c>
      <c r="B289" s="14">
        <f t="shared" ca="1" si="15"/>
        <v>-5.8762274809424486E-4</v>
      </c>
      <c r="C289" s="14">
        <f t="shared" ca="1" si="17"/>
        <v>-4.194415339680583E-4</v>
      </c>
      <c r="D289" s="14">
        <f t="shared" ca="1" si="17"/>
        <v>-4.7884793430944461E-4</v>
      </c>
      <c r="E289" s="14">
        <f t="shared" ca="1" si="17"/>
        <v>-4.1128458603613779E-4</v>
      </c>
      <c r="F289" s="14">
        <f t="shared" ca="1" si="17"/>
        <v>-4.9563333013157289E-4</v>
      </c>
      <c r="G289" s="14">
        <f t="shared" ca="1" si="17"/>
        <v>-6.7554794935100067E-4</v>
      </c>
      <c r="H289" s="14">
        <f t="shared" ca="1" si="17"/>
        <v>-4.5733506412477863E-4</v>
      </c>
      <c r="I289" s="14">
        <f t="shared" ca="1" si="17"/>
        <v>-2.4471407561364055E-4</v>
      </c>
      <c r="J289" s="14">
        <f t="shared" ca="1" si="17"/>
        <v>3.7381494655222558E-5</v>
      </c>
      <c r="K289" s="16">
        <f t="shared" ca="1" si="16"/>
        <v>-4.4126428761645829E-4</v>
      </c>
    </row>
    <row r="290" spans="1:11" x14ac:dyDescent="0.3">
      <c r="A290">
        <v>289</v>
      </c>
      <c r="B290" s="14">
        <f t="shared" ca="1" si="15"/>
        <v>-1.4113360801856821E-4</v>
      </c>
      <c r="C290" s="14">
        <f t="shared" ca="1" si="17"/>
        <v>1.4615767936448294E-4</v>
      </c>
      <c r="D290" s="14">
        <f t="shared" ca="1" si="17"/>
        <v>-9.457563532597104E-5</v>
      </c>
      <c r="E290" s="14">
        <f t="shared" ca="1" si="17"/>
        <v>-3.5775916581109936E-5</v>
      </c>
      <c r="F290" s="14">
        <f t="shared" ca="1" si="17"/>
        <v>1.1021277652484923E-4</v>
      </c>
      <c r="G290" s="14">
        <f t="shared" ca="1" si="17"/>
        <v>2.081140564502911E-4</v>
      </c>
      <c r="H290" s="14">
        <f t="shared" ca="1" si="17"/>
        <v>-7.9650351746471561E-5</v>
      </c>
      <c r="I290" s="14">
        <f t="shared" ca="1" si="17"/>
        <v>2.1006471549706051E-4</v>
      </c>
      <c r="J290" s="14">
        <f t="shared" ca="1" si="17"/>
        <v>4.6343567640164162E-5</v>
      </c>
      <c r="K290" s="16">
        <f t="shared" ca="1" si="16"/>
        <v>-3.6142151783441827E-5</v>
      </c>
    </row>
    <row r="291" spans="1:11" x14ac:dyDescent="0.3">
      <c r="A291">
        <v>290</v>
      </c>
      <c r="B291" s="14">
        <f t="shared" ca="1" si="15"/>
        <v>-4.8922656973720641E-5</v>
      </c>
      <c r="C291" s="14">
        <f t="shared" ca="1" si="17"/>
        <v>3.2241636816891014E-5</v>
      </c>
      <c r="D291" s="14">
        <f t="shared" ca="1" si="17"/>
        <v>-3.0384737137218289E-5</v>
      </c>
      <c r="E291" s="14">
        <f t="shared" ca="1" si="17"/>
        <v>7.5713698648818592E-5</v>
      </c>
      <c r="F291" s="14">
        <f t="shared" ca="1" si="17"/>
        <v>3.0642026511258825E-4</v>
      </c>
      <c r="G291" s="14">
        <f t="shared" ca="1" si="17"/>
        <v>6.5662451698450733E-5</v>
      </c>
      <c r="H291" s="14">
        <f t="shared" ca="1" si="17"/>
        <v>2.5562353377214353E-4</v>
      </c>
      <c r="I291" s="14">
        <f t="shared" ca="1" si="17"/>
        <v>-9.0510264188636E-5</v>
      </c>
      <c r="J291" s="14">
        <f t="shared" ca="1" si="17"/>
        <v>7.8102363686617963E-4</v>
      </c>
      <c r="K291" s="16">
        <f t="shared" ca="1" si="16"/>
        <v>2.2909095330315003E-4</v>
      </c>
    </row>
    <row r="292" spans="1:11" x14ac:dyDescent="0.3">
      <c r="A292">
        <v>291</v>
      </c>
      <c r="B292" s="14">
        <f t="shared" ca="1" si="15"/>
        <v>6.9927207472318437E-4</v>
      </c>
      <c r="C292" s="14">
        <f t="shared" ca="1" si="17"/>
        <v>6.1199390524075575E-4</v>
      </c>
      <c r="D292" s="14">
        <f t="shared" ca="1" si="17"/>
        <v>5.3926190840019185E-4</v>
      </c>
      <c r="E292" s="14">
        <f t="shared" ca="1" si="17"/>
        <v>4.256326587027035E-4</v>
      </c>
      <c r="F292" s="14">
        <f t="shared" ca="1" si="17"/>
        <v>4.7038993291073644E-4</v>
      </c>
      <c r="G292" s="14">
        <f t="shared" ca="1" si="17"/>
        <v>1.8588036578871537E-4</v>
      </c>
      <c r="H292" s="14">
        <f t="shared" ref="C292:J324" ca="1" si="18">0.8*$K292 + 0.6*_xlfn.NORM.INV(RAND(),0,0.0003)</f>
        <v>7.9845821002170157E-5</v>
      </c>
      <c r="I292" s="14">
        <f t="shared" ca="1" si="18"/>
        <v>4.8679437076812522E-4</v>
      </c>
      <c r="J292" s="14">
        <f t="shared" ca="1" si="18"/>
        <v>5.8175552347715701E-4</v>
      </c>
      <c r="K292" s="16">
        <f t="shared" ca="1" si="16"/>
        <v>4.8743087815917836E-4</v>
      </c>
    </row>
    <row r="293" spans="1:11" x14ac:dyDescent="0.3">
      <c r="A293">
        <v>292</v>
      </c>
      <c r="B293" s="14">
        <f t="shared" ref="B293:B356" ca="1" si="19">0.8*$K293 + 0.6*_xlfn.NORM.INV(RAND(),0,0.0003)</f>
        <v>-5.1086395027267792E-5</v>
      </c>
      <c r="C293" s="14">
        <f t="shared" ca="1" si="18"/>
        <v>9.346286229816574E-5</v>
      </c>
      <c r="D293" s="14">
        <f t="shared" ca="1" si="18"/>
        <v>1.2076773728323366E-5</v>
      </c>
      <c r="E293" s="14">
        <f t="shared" ca="1" si="18"/>
        <v>-9.4473094400349721E-5</v>
      </c>
      <c r="F293" s="14">
        <f t="shared" ca="1" si="18"/>
        <v>-1.1820176536836892E-4</v>
      </c>
      <c r="G293" s="14">
        <f t="shared" ca="1" si="18"/>
        <v>-1.1811047428176511E-4</v>
      </c>
      <c r="H293" s="14">
        <f t="shared" ca="1" si="18"/>
        <v>-4.0821227034517753E-4</v>
      </c>
      <c r="I293" s="14">
        <f t="shared" ca="1" si="18"/>
        <v>-1.738735257787175E-4</v>
      </c>
      <c r="J293" s="14">
        <f t="shared" ca="1" si="18"/>
        <v>-2.0260140074256758E-5</v>
      </c>
      <c r="K293" s="16">
        <f t="shared" ca="1" si="16"/>
        <v>-1.5040771101991574E-4</v>
      </c>
    </row>
    <row r="294" spans="1:11" x14ac:dyDescent="0.3">
      <c r="A294">
        <v>293</v>
      </c>
      <c r="B294" s="14">
        <f t="shared" ca="1" si="19"/>
        <v>-4.9566297337273204E-4</v>
      </c>
      <c r="C294" s="14">
        <f t="shared" ca="1" si="18"/>
        <v>-1.130556112922966E-4</v>
      </c>
      <c r="D294" s="14">
        <f t="shared" ca="1" si="18"/>
        <v>-1.7320926334095244E-4</v>
      </c>
      <c r="E294" s="14">
        <f t="shared" ca="1" si="18"/>
        <v>-3.2052147661840727E-4</v>
      </c>
      <c r="F294" s="14">
        <f t="shared" ca="1" si="18"/>
        <v>-2.1290513881818115E-5</v>
      </c>
      <c r="G294" s="14">
        <f t="shared" ca="1" si="18"/>
        <v>-8.810081813666974E-5</v>
      </c>
      <c r="H294" s="14">
        <f t="shared" ca="1" si="18"/>
        <v>-8.1706410686883149E-5</v>
      </c>
      <c r="I294" s="14">
        <f t="shared" ca="1" si="18"/>
        <v>-1.1449104119197093E-4</v>
      </c>
      <c r="J294" s="14">
        <f t="shared" ca="1" si="18"/>
        <v>-1.7948480801763652E-4</v>
      </c>
      <c r="K294" s="16">
        <f t="shared" ca="1" si="16"/>
        <v>-1.7131773402191618E-4</v>
      </c>
    </row>
    <row r="295" spans="1:11" x14ac:dyDescent="0.3">
      <c r="A295">
        <v>294</v>
      </c>
      <c r="B295" s="14">
        <f t="shared" ca="1" si="19"/>
        <v>-9.1445896989157259E-4</v>
      </c>
      <c r="C295" s="14">
        <f t="shared" ca="1" si="18"/>
        <v>-7.4323177413985315E-4</v>
      </c>
      <c r="D295" s="14">
        <f t="shared" ca="1" si="18"/>
        <v>-8.7259756332143086E-4</v>
      </c>
      <c r="E295" s="14">
        <f t="shared" ca="1" si="18"/>
        <v>-8.769959238287264E-4</v>
      </c>
      <c r="F295" s="14">
        <f t="shared" ca="1" si="18"/>
        <v>-8.4647040015360545E-4</v>
      </c>
      <c r="G295" s="14">
        <f t="shared" ca="1" si="18"/>
        <v>-7.4361290324571384E-4</v>
      </c>
      <c r="H295" s="14">
        <f t="shared" ca="1" si="18"/>
        <v>-7.9957066540896739E-4</v>
      </c>
      <c r="I295" s="14">
        <f t="shared" ca="1" si="18"/>
        <v>-7.4334035719030109E-4</v>
      </c>
      <c r="J295" s="14">
        <f t="shared" ca="1" si="18"/>
        <v>-1.15133236742681E-3</v>
      </c>
      <c r="K295" s="16">
        <f t="shared" ca="1" si="16"/>
        <v>-1.02173067393209E-3</v>
      </c>
    </row>
    <row r="296" spans="1:11" x14ac:dyDescent="0.3">
      <c r="A296">
        <v>295</v>
      </c>
      <c r="B296" s="14">
        <f t="shared" ca="1" si="19"/>
        <v>5.5912669881766298E-4</v>
      </c>
      <c r="C296" s="14">
        <f t="shared" ca="1" si="18"/>
        <v>3.7652442209397169E-4</v>
      </c>
      <c r="D296" s="14">
        <f t="shared" ca="1" si="18"/>
        <v>2.5554706655504675E-4</v>
      </c>
      <c r="E296" s="14">
        <f t="shared" ca="1" si="18"/>
        <v>5.9293900865266269E-4</v>
      </c>
      <c r="F296" s="14">
        <f t="shared" ca="1" si="18"/>
        <v>5.9102129953093744E-4</v>
      </c>
      <c r="G296" s="14">
        <f t="shared" ca="1" si="18"/>
        <v>3.2595629468729775E-4</v>
      </c>
      <c r="H296" s="14">
        <f t="shared" ca="1" si="18"/>
        <v>2.0198069015158593E-4</v>
      </c>
      <c r="I296" s="14">
        <f t="shared" ca="1" si="18"/>
        <v>2.1949755154472935E-4</v>
      </c>
      <c r="J296" s="14">
        <f t="shared" ca="1" si="18"/>
        <v>6.7745766397183239E-4</v>
      </c>
      <c r="K296" s="16">
        <f t="shared" ca="1" si="16"/>
        <v>6.4948745208748108E-4</v>
      </c>
    </row>
    <row r="297" spans="1:11" x14ac:dyDescent="0.3">
      <c r="A297">
        <v>296</v>
      </c>
      <c r="B297" s="14">
        <f t="shared" ca="1" si="19"/>
        <v>2.0640682805294345E-4</v>
      </c>
      <c r="C297" s="14">
        <f t="shared" ca="1" si="18"/>
        <v>2.5794103343700618E-4</v>
      </c>
      <c r="D297" s="14">
        <f t="shared" ca="1" si="18"/>
        <v>3.3711501295155034E-4</v>
      </c>
      <c r="E297" s="14">
        <f t="shared" ca="1" si="18"/>
        <v>1.2845992087506629E-4</v>
      </c>
      <c r="F297" s="14">
        <f t="shared" ca="1" si="18"/>
        <v>-7.9542708372672686E-5</v>
      </c>
      <c r="G297" s="14">
        <f t="shared" ca="1" si="18"/>
        <v>2.0839902003545789E-4</v>
      </c>
      <c r="H297" s="14">
        <f t="shared" ca="1" si="18"/>
        <v>6.6905660342833688E-5</v>
      </c>
      <c r="I297" s="14">
        <f t="shared" ca="1" si="18"/>
        <v>1.8308958907354797E-4</v>
      </c>
      <c r="J297" s="14">
        <f t="shared" ca="1" si="18"/>
        <v>3.1632729849419142E-4</v>
      </c>
      <c r="K297" s="16">
        <f t="shared" ca="1" si="16"/>
        <v>3.2538032813273209E-4</v>
      </c>
    </row>
    <row r="298" spans="1:11" x14ac:dyDescent="0.3">
      <c r="A298">
        <v>297</v>
      </c>
      <c r="B298" s="14">
        <f t="shared" ca="1" si="19"/>
        <v>2.5921367326259623E-4</v>
      </c>
      <c r="C298" s="14">
        <f t="shared" ca="1" si="18"/>
        <v>1.4581460816318368E-4</v>
      </c>
      <c r="D298" s="14">
        <f t="shared" ca="1" si="18"/>
        <v>4.2396431043421277E-4</v>
      </c>
      <c r="E298" s="14">
        <f t="shared" ca="1" si="18"/>
        <v>2.8237362968140824E-4</v>
      </c>
      <c r="F298" s="14">
        <f t="shared" ca="1" si="18"/>
        <v>1.1662242301639537E-4</v>
      </c>
      <c r="G298" s="14">
        <f t="shared" ca="1" si="18"/>
        <v>3.6158501235355545E-4</v>
      </c>
      <c r="H298" s="14">
        <f t="shared" ca="1" si="18"/>
        <v>1.7752559837406497E-5</v>
      </c>
      <c r="I298" s="14">
        <f t="shared" ca="1" si="18"/>
        <v>5.6072309907908907E-4</v>
      </c>
      <c r="J298" s="14">
        <f t="shared" ca="1" si="18"/>
        <v>-2.7309495219527622E-5</v>
      </c>
      <c r="K298" s="16">
        <f t="shared" ca="1" si="16"/>
        <v>2.5536681638395407E-4</v>
      </c>
    </row>
    <row r="299" spans="1:11" x14ac:dyDescent="0.3">
      <c r="A299">
        <v>298</v>
      </c>
      <c r="B299" s="14">
        <f t="shared" ca="1" si="19"/>
        <v>-1.1890362899952965E-4</v>
      </c>
      <c r="C299" s="14">
        <f t="shared" ca="1" si="18"/>
        <v>1.9880457382149549E-4</v>
      </c>
      <c r="D299" s="14">
        <f t="shared" ca="1" si="18"/>
        <v>-9.8025113858887742E-5</v>
      </c>
      <c r="E299" s="14">
        <f t="shared" ca="1" si="18"/>
        <v>-1.9649888811683508E-5</v>
      </c>
      <c r="F299" s="14">
        <f t="shared" ca="1" si="18"/>
        <v>1.7774695647300768E-4</v>
      </c>
      <c r="G299" s="14">
        <f t="shared" ca="1" si="18"/>
        <v>5.9963281910959009E-5</v>
      </c>
      <c r="H299" s="14">
        <f t="shared" ca="1" si="18"/>
        <v>-1.5888901634620125E-4</v>
      </c>
      <c r="I299" s="14">
        <f t="shared" ca="1" si="18"/>
        <v>-3.1814446856717038E-4</v>
      </c>
      <c r="J299" s="14">
        <f t="shared" ca="1" si="18"/>
        <v>-1.9549422110976344E-4</v>
      </c>
      <c r="K299" s="16">
        <f t="shared" ca="1" si="16"/>
        <v>1.5493596891872001E-5</v>
      </c>
    </row>
    <row r="300" spans="1:11" x14ac:dyDescent="0.3">
      <c r="A300">
        <v>299</v>
      </c>
      <c r="B300" s="14">
        <f t="shared" ca="1" si="19"/>
        <v>6.3455629434093453E-4</v>
      </c>
      <c r="C300" s="14">
        <f t="shared" ca="1" si="18"/>
        <v>2.1452990776285765E-4</v>
      </c>
      <c r="D300" s="14">
        <f t="shared" ca="1" si="18"/>
        <v>3.2159586297498784E-4</v>
      </c>
      <c r="E300" s="14">
        <f t="shared" ca="1" si="18"/>
        <v>5.1090159923171949E-4</v>
      </c>
      <c r="F300" s="14">
        <f t="shared" ca="1" si="18"/>
        <v>4.8343560081628469E-4</v>
      </c>
      <c r="G300" s="14">
        <f t="shared" ca="1" si="18"/>
        <v>5.9552626891717626E-4</v>
      </c>
      <c r="H300" s="14">
        <f t="shared" ca="1" si="18"/>
        <v>6.0640548740246655E-4</v>
      </c>
      <c r="I300" s="14">
        <f t="shared" ca="1" si="18"/>
        <v>7.7533613995176736E-4</v>
      </c>
      <c r="J300" s="14">
        <f t="shared" ca="1" si="18"/>
        <v>4.3338359587752145E-4</v>
      </c>
      <c r="K300" s="16">
        <f t="shared" ca="1" si="16"/>
        <v>6.4486419001121139E-4</v>
      </c>
    </row>
    <row r="301" spans="1:11" x14ac:dyDescent="0.3">
      <c r="A301">
        <v>300</v>
      </c>
      <c r="B301" s="14">
        <f t="shared" ca="1" si="19"/>
        <v>5.8612770107265531E-4</v>
      </c>
      <c r="C301" s="14">
        <f t="shared" ca="1" si="18"/>
        <v>4.9655832720912657E-4</v>
      </c>
      <c r="D301" s="14">
        <f t="shared" ca="1" si="18"/>
        <v>3.4371072540916449E-4</v>
      </c>
      <c r="E301" s="14">
        <f t="shared" ca="1" si="18"/>
        <v>2.9858048852008778E-4</v>
      </c>
      <c r="F301" s="14">
        <f t="shared" ca="1" si="18"/>
        <v>1.9304637089932554E-4</v>
      </c>
      <c r="G301" s="14">
        <f t="shared" ca="1" si="18"/>
        <v>-2.2270076992458973E-5</v>
      </c>
      <c r="H301" s="14">
        <f t="shared" ca="1" si="18"/>
        <v>2.169427300941824E-5</v>
      </c>
      <c r="I301" s="14">
        <f t="shared" ca="1" si="18"/>
        <v>5.8939098423629183E-4</v>
      </c>
      <c r="J301" s="14">
        <f t="shared" ca="1" si="18"/>
        <v>3.9303296958721214E-4</v>
      </c>
      <c r="K301" s="16">
        <f t="shared" ca="1" si="16"/>
        <v>5.334534103315215E-4</v>
      </c>
    </row>
    <row r="302" spans="1:11" x14ac:dyDescent="0.3">
      <c r="A302">
        <v>301</v>
      </c>
      <c r="B302" s="14">
        <f t="shared" ca="1" si="19"/>
        <v>1.3849949950215545E-6</v>
      </c>
      <c r="C302" s="14">
        <f t="shared" ca="1" si="18"/>
        <v>7.739259130460411E-5</v>
      </c>
      <c r="D302" s="14">
        <f t="shared" ca="1" si="18"/>
        <v>1.1245968131910877E-4</v>
      </c>
      <c r="E302" s="14">
        <f t="shared" ca="1" si="18"/>
        <v>2.8275075359619772E-4</v>
      </c>
      <c r="F302" s="14">
        <f t="shared" ca="1" si="18"/>
        <v>2.6507156996631137E-4</v>
      </c>
      <c r="G302" s="14">
        <f t="shared" ca="1" si="18"/>
        <v>-9.3164780734919766E-5</v>
      </c>
      <c r="H302" s="14">
        <f t="shared" ca="1" si="18"/>
        <v>-1.0537188156053124E-4</v>
      </c>
      <c r="I302" s="14">
        <f t="shared" ca="1" si="18"/>
        <v>-6.0108635535131155E-5</v>
      </c>
      <c r="J302" s="14">
        <f t="shared" ca="1" si="18"/>
        <v>2.0353195331720454E-4</v>
      </c>
      <c r="K302" s="16">
        <f t="shared" ca="1" si="16"/>
        <v>9.9529031130374878E-5</v>
      </c>
    </row>
    <row r="303" spans="1:11" x14ac:dyDescent="0.3">
      <c r="A303">
        <v>302</v>
      </c>
      <c r="B303" s="14">
        <f t="shared" ca="1" si="19"/>
        <v>-3.9901635556356641E-4</v>
      </c>
      <c r="C303" s="14">
        <f t="shared" ca="1" si="18"/>
        <v>-7.8406124982621295E-4</v>
      </c>
      <c r="D303" s="14">
        <f t="shared" ca="1" si="18"/>
        <v>8.4299703533631391E-5</v>
      </c>
      <c r="E303" s="14">
        <f t="shared" ca="1" si="18"/>
        <v>8.2179560470240897E-5</v>
      </c>
      <c r="F303" s="14">
        <f t="shared" ca="1" si="18"/>
        <v>-3.5187971611420221E-4</v>
      </c>
      <c r="G303" s="14">
        <f t="shared" ca="1" si="18"/>
        <v>-3.1639500168370496E-4</v>
      </c>
      <c r="H303" s="14">
        <f t="shared" ca="1" si="18"/>
        <v>-1.9744287760382542E-4</v>
      </c>
      <c r="I303" s="14">
        <f t="shared" ca="1" si="18"/>
        <v>-2.8779110824064905E-4</v>
      </c>
      <c r="J303" s="14">
        <f t="shared" ca="1" si="18"/>
        <v>-1.4006545362542773E-4</v>
      </c>
      <c r="K303" s="16">
        <f t="shared" ca="1" si="16"/>
        <v>-3.6748377277861339E-4</v>
      </c>
    </row>
    <row r="304" spans="1:11" x14ac:dyDescent="0.3">
      <c r="A304">
        <v>303</v>
      </c>
      <c r="B304" s="14">
        <f t="shared" ca="1" si="19"/>
        <v>-7.1741163308475863E-5</v>
      </c>
      <c r="C304" s="14">
        <f t="shared" ca="1" si="18"/>
        <v>-6.0666365353941008E-5</v>
      </c>
      <c r="D304" s="14">
        <f t="shared" ca="1" si="18"/>
        <v>3.7615927418041762E-4</v>
      </c>
      <c r="E304" s="14">
        <f t="shared" ca="1" si="18"/>
        <v>3.5194067577680819E-5</v>
      </c>
      <c r="F304" s="14">
        <f t="shared" ca="1" si="18"/>
        <v>-1.3286967196349996E-4</v>
      </c>
      <c r="G304" s="14">
        <f t="shared" ca="1" si="18"/>
        <v>-1.5736557462626272E-4</v>
      </c>
      <c r="H304" s="14">
        <f t="shared" ca="1" si="18"/>
        <v>-6.3237038629304417E-5</v>
      </c>
      <c r="I304" s="14">
        <f t="shared" ca="1" si="18"/>
        <v>2.4321127042789557E-5</v>
      </c>
      <c r="J304" s="14">
        <f t="shared" ca="1" si="18"/>
        <v>-2.452031822618133E-5</v>
      </c>
      <c r="K304" s="16">
        <f t="shared" ca="1" si="16"/>
        <v>8.2512474532864635E-5</v>
      </c>
    </row>
    <row r="305" spans="1:11" x14ac:dyDescent="0.3">
      <c r="A305">
        <v>304</v>
      </c>
      <c r="B305" s="14">
        <f t="shared" ca="1" si="19"/>
        <v>6.7503410320271897E-4</v>
      </c>
      <c r="C305" s="14">
        <f t="shared" ca="1" si="18"/>
        <v>8.3182892463681693E-4</v>
      </c>
      <c r="D305" s="14">
        <f t="shared" ca="1" si="18"/>
        <v>7.9799728665415684E-4</v>
      </c>
      <c r="E305" s="14">
        <f t="shared" ca="1" si="18"/>
        <v>8.4893889369532893E-4</v>
      </c>
      <c r="F305" s="14">
        <f t="shared" ca="1" si="18"/>
        <v>6.6656250079805059E-4</v>
      </c>
      <c r="G305" s="14">
        <f t="shared" ca="1" si="18"/>
        <v>8.9989702454215366E-4</v>
      </c>
      <c r="H305" s="14">
        <f t="shared" ca="1" si="18"/>
        <v>6.7965999671376945E-4</v>
      </c>
      <c r="I305" s="14">
        <f t="shared" ca="1" si="18"/>
        <v>7.4030744749382091E-4</v>
      </c>
      <c r="J305" s="14">
        <f t="shared" ca="1" si="18"/>
        <v>5.9701467850391157E-4</v>
      </c>
      <c r="K305" s="16">
        <f t="shared" ca="1" si="16"/>
        <v>8.8880568451058276E-4</v>
      </c>
    </row>
    <row r="306" spans="1:11" x14ac:dyDescent="0.3">
      <c r="A306">
        <v>305</v>
      </c>
      <c r="B306" s="14">
        <f t="shared" ca="1" si="19"/>
        <v>2.2042888128951098E-4</v>
      </c>
      <c r="C306" s="14">
        <f t="shared" ca="1" si="18"/>
        <v>4.5190646765886256E-5</v>
      </c>
      <c r="D306" s="14">
        <f t="shared" ca="1" si="18"/>
        <v>-7.6840145461806503E-5</v>
      </c>
      <c r="E306" s="14">
        <f t="shared" ca="1" si="18"/>
        <v>-7.1473342601043562E-5</v>
      </c>
      <c r="F306" s="14">
        <f t="shared" ca="1" si="18"/>
        <v>-2.3466271165966757E-4</v>
      </c>
      <c r="G306" s="14">
        <f t="shared" ca="1" si="18"/>
        <v>-2.506747569792423E-4</v>
      </c>
      <c r="H306" s="14">
        <f t="shared" ca="1" si="18"/>
        <v>-2.0831969793454284E-4</v>
      </c>
      <c r="I306" s="14">
        <f t="shared" ca="1" si="18"/>
        <v>-1.7921575162273471E-4</v>
      </c>
      <c r="J306" s="14">
        <f t="shared" ca="1" si="18"/>
        <v>2.230295262740864E-4</v>
      </c>
      <c r="K306" s="16">
        <f t="shared" ca="1" si="16"/>
        <v>-1.6761415369369824E-4</v>
      </c>
    </row>
    <row r="307" spans="1:11" x14ac:dyDescent="0.3">
      <c r="A307">
        <v>306</v>
      </c>
      <c r="B307" s="14">
        <f t="shared" ca="1" si="19"/>
        <v>-1.456011931644608E-4</v>
      </c>
      <c r="C307" s="14">
        <f t="shared" ca="1" si="18"/>
        <v>2.3184974768416272E-4</v>
      </c>
      <c r="D307" s="14">
        <f t="shared" ca="1" si="18"/>
        <v>3.3847854533300761E-4</v>
      </c>
      <c r="E307" s="14">
        <f t="shared" ca="1" si="18"/>
        <v>1.5393247762421575E-4</v>
      </c>
      <c r="F307" s="14">
        <f t="shared" ca="1" si="18"/>
        <v>3.6419959053147263E-4</v>
      </c>
      <c r="G307" s="14">
        <f t="shared" ca="1" si="18"/>
        <v>-3.3240381539401771E-5</v>
      </c>
      <c r="H307" s="14">
        <f t="shared" ca="1" si="18"/>
        <v>-1.5974861842553304E-5</v>
      </c>
      <c r="I307" s="14">
        <f t="shared" ca="1" si="18"/>
        <v>3.2323538734366057E-4</v>
      </c>
      <c r="J307" s="14">
        <f t="shared" ca="1" si="18"/>
        <v>1.4949655446679479E-4</v>
      </c>
      <c r="K307" s="16">
        <f t="shared" ca="1" si="16"/>
        <v>3.131179782005077E-4</v>
      </c>
    </row>
    <row r="308" spans="1:11" x14ac:dyDescent="0.3">
      <c r="A308">
        <v>307</v>
      </c>
      <c r="B308" s="14">
        <f t="shared" ca="1" si="19"/>
        <v>6.9267987890705323E-4</v>
      </c>
      <c r="C308" s="14">
        <f t="shared" ca="1" si="18"/>
        <v>8.189011416437445E-5</v>
      </c>
      <c r="D308" s="14">
        <f t="shared" ca="1" si="18"/>
        <v>4.2330637459467687E-4</v>
      </c>
      <c r="E308" s="14">
        <f t="shared" ca="1" si="18"/>
        <v>4.0772782928566974E-4</v>
      </c>
      <c r="F308" s="14">
        <f t="shared" ca="1" si="18"/>
        <v>5.5036020745584608E-4</v>
      </c>
      <c r="G308" s="14">
        <f t="shared" ca="1" si="18"/>
        <v>5.1786243953126621E-4</v>
      </c>
      <c r="H308" s="14">
        <f t="shared" ca="1" si="18"/>
        <v>2.9804625482235419E-4</v>
      </c>
      <c r="I308" s="14">
        <f t="shared" ca="1" si="18"/>
        <v>1.2641999598557262E-4</v>
      </c>
      <c r="J308" s="14">
        <f t="shared" ca="1" si="18"/>
        <v>6.9327217671183634E-4</v>
      </c>
      <c r="K308" s="16">
        <f t="shared" ca="1" si="16"/>
        <v>5.3696232565209002E-4</v>
      </c>
    </row>
    <row r="309" spans="1:11" x14ac:dyDescent="0.3">
      <c r="A309">
        <v>308</v>
      </c>
      <c r="B309" s="14">
        <f t="shared" ca="1" si="19"/>
        <v>3.7636016426246768E-4</v>
      </c>
      <c r="C309" s="14">
        <f t="shared" ca="1" si="18"/>
        <v>1.502917429579657E-4</v>
      </c>
      <c r="D309" s="14">
        <f t="shared" ca="1" si="18"/>
        <v>3.9009935714215697E-4</v>
      </c>
      <c r="E309" s="14">
        <f t="shared" ca="1" si="18"/>
        <v>6.0086472915205557E-4</v>
      </c>
      <c r="F309" s="14">
        <f t="shared" ca="1" si="18"/>
        <v>4.1862732329061783E-4</v>
      </c>
      <c r="G309" s="14">
        <f t="shared" ca="1" si="18"/>
        <v>5.0447950233055623E-4</v>
      </c>
      <c r="H309" s="14">
        <f t="shared" ca="1" si="18"/>
        <v>3.2346662083842262E-4</v>
      </c>
      <c r="I309" s="14">
        <f t="shared" ca="1" si="18"/>
        <v>2.3287354919517841E-4</v>
      </c>
      <c r="J309" s="14">
        <f t="shared" ca="1" si="18"/>
        <v>2.4445228597717199E-5</v>
      </c>
      <c r="K309" s="16">
        <f t="shared" ca="1" si="16"/>
        <v>3.7020731936574387E-4</v>
      </c>
    </row>
    <row r="310" spans="1:11" x14ac:dyDescent="0.3">
      <c r="A310">
        <v>309</v>
      </c>
      <c r="B310" s="14">
        <f t="shared" ca="1" si="19"/>
        <v>2.1910646896593E-4</v>
      </c>
      <c r="C310" s="14">
        <f t="shared" ca="1" si="18"/>
        <v>2.5516203988006195E-4</v>
      </c>
      <c r="D310" s="14">
        <f t="shared" ca="1" si="18"/>
        <v>5.2182559785536511E-4</v>
      </c>
      <c r="E310" s="14">
        <f t="shared" ca="1" si="18"/>
        <v>9.8639668197484352E-5</v>
      </c>
      <c r="F310" s="14">
        <f t="shared" ca="1" si="18"/>
        <v>2.594029879910517E-4</v>
      </c>
      <c r="G310" s="14">
        <f t="shared" ca="1" si="18"/>
        <v>1.44058293593506E-4</v>
      </c>
      <c r="H310" s="14">
        <f t="shared" ca="1" si="18"/>
        <v>1.5719722130666742E-4</v>
      </c>
      <c r="I310" s="14">
        <f t="shared" ca="1" si="18"/>
        <v>5.2856340970595819E-4</v>
      </c>
      <c r="J310" s="14">
        <f t="shared" ca="1" si="18"/>
        <v>4.8035171204271728E-4</v>
      </c>
      <c r="K310" s="16">
        <f t="shared" ca="1" si="16"/>
        <v>3.4243623007285123E-4</v>
      </c>
    </row>
    <row r="311" spans="1:11" x14ac:dyDescent="0.3">
      <c r="A311">
        <v>310</v>
      </c>
      <c r="B311" s="14">
        <f t="shared" ca="1" si="19"/>
        <v>-8.9086467574237026E-4</v>
      </c>
      <c r="C311" s="14">
        <f t="shared" ca="1" si="18"/>
        <v>-6.4436807011038167E-4</v>
      </c>
      <c r="D311" s="14">
        <f t="shared" ca="1" si="18"/>
        <v>-2.8788399970831424E-4</v>
      </c>
      <c r="E311" s="14">
        <f t="shared" ca="1" si="18"/>
        <v>-6.2727663768044736E-4</v>
      </c>
      <c r="F311" s="14">
        <f t="shared" ca="1" si="18"/>
        <v>-4.712845620187463E-5</v>
      </c>
      <c r="G311" s="14">
        <f t="shared" ca="1" si="18"/>
        <v>-8.2371087364842808E-4</v>
      </c>
      <c r="H311" s="14">
        <f t="shared" ca="1" si="18"/>
        <v>-3.8298569295223126E-4</v>
      </c>
      <c r="I311" s="14">
        <f t="shared" ca="1" si="18"/>
        <v>-4.9783425185943788E-4</v>
      </c>
      <c r="J311" s="14">
        <f t="shared" ca="1" si="18"/>
        <v>-5.6809203271227264E-4</v>
      </c>
      <c r="K311" s="16">
        <f t="shared" ca="1" si="16"/>
        <v>-6.6328729304595277E-4</v>
      </c>
    </row>
    <row r="312" spans="1:11" x14ac:dyDescent="0.3">
      <c r="A312">
        <v>311</v>
      </c>
      <c r="B312" s="14">
        <f t="shared" ca="1" si="19"/>
        <v>-9.983694867594364E-5</v>
      </c>
      <c r="C312" s="14">
        <f t="shared" ca="1" si="18"/>
        <v>-1.901334741959951E-4</v>
      </c>
      <c r="D312" s="14">
        <f t="shared" ca="1" si="18"/>
        <v>3.0253487321754512E-4</v>
      </c>
      <c r="E312" s="14">
        <f t="shared" ca="1" si="18"/>
        <v>-1.7216276230158013E-4</v>
      </c>
      <c r="F312" s="14">
        <f t="shared" ca="1" si="18"/>
        <v>-5.6292118434314109E-4</v>
      </c>
      <c r="G312" s="14">
        <f t="shared" ca="1" si="18"/>
        <v>4.0931737845114669E-5</v>
      </c>
      <c r="H312" s="14">
        <f t="shared" ca="1" si="18"/>
        <v>-3.5398332631018557E-4</v>
      </c>
      <c r="I312" s="14">
        <f t="shared" ca="1" si="18"/>
        <v>-3.9621324744220087E-5</v>
      </c>
      <c r="J312" s="14">
        <f t="shared" ca="1" si="18"/>
        <v>-6.385890636294208E-5</v>
      </c>
      <c r="K312" s="16">
        <f t="shared" ca="1" si="16"/>
        <v>-2.4622043749001791E-4</v>
      </c>
    </row>
    <row r="313" spans="1:11" x14ac:dyDescent="0.3">
      <c r="A313">
        <v>312</v>
      </c>
      <c r="B313" s="14">
        <f t="shared" ca="1" si="19"/>
        <v>1.0546574193828436E-4</v>
      </c>
      <c r="C313" s="14">
        <f t="shared" ca="1" si="18"/>
        <v>1.7651789149178047E-4</v>
      </c>
      <c r="D313" s="14">
        <f t="shared" ca="1" si="18"/>
        <v>-4.6940820049951238E-4</v>
      </c>
      <c r="E313" s="14">
        <f t="shared" ca="1" si="18"/>
        <v>-6.0279592727548152E-5</v>
      </c>
      <c r="F313" s="14">
        <f t="shared" ca="1" si="18"/>
        <v>-7.1996567220992283E-5</v>
      </c>
      <c r="G313" s="14">
        <f t="shared" ca="1" si="18"/>
        <v>-1.1471779749167103E-4</v>
      </c>
      <c r="H313" s="14">
        <f t="shared" ca="1" si="18"/>
        <v>-2.2076702706866705E-4</v>
      </c>
      <c r="I313" s="14">
        <f t="shared" ca="1" si="18"/>
        <v>-2.7294881813034945E-6</v>
      </c>
      <c r="J313" s="14">
        <f t="shared" ca="1" si="18"/>
        <v>-1.5876721994770104E-4</v>
      </c>
      <c r="K313" s="16">
        <f t="shared" ca="1" si="16"/>
        <v>-1.9054644981109342E-4</v>
      </c>
    </row>
    <row r="314" spans="1:11" x14ac:dyDescent="0.3">
      <c r="A314">
        <v>313</v>
      </c>
      <c r="B314" s="14">
        <f t="shared" ca="1" si="19"/>
        <v>3.5616428288460752E-4</v>
      </c>
      <c r="C314" s="14">
        <f t="shared" ca="1" si="18"/>
        <v>4.0085510496473285E-4</v>
      </c>
      <c r="D314" s="14">
        <f t="shared" ca="1" si="18"/>
        <v>-1.5089660129805315E-5</v>
      </c>
      <c r="E314" s="14">
        <f t="shared" ca="1" si="18"/>
        <v>-2.3494818194282497E-5</v>
      </c>
      <c r="F314" s="14">
        <f t="shared" ca="1" si="18"/>
        <v>5.329517819929135E-4</v>
      </c>
      <c r="G314" s="14">
        <f t="shared" ca="1" si="18"/>
        <v>4.2439604635862886E-4</v>
      </c>
      <c r="H314" s="14">
        <f t="shared" ca="1" si="18"/>
        <v>-1.7132977703948019E-5</v>
      </c>
      <c r="I314" s="14">
        <f t="shared" ca="1" si="18"/>
        <v>3.8873928013323576E-4</v>
      </c>
      <c r="J314" s="14">
        <f t="shared" ca="1" si="18"/>
        <v>3.2407122319453354E-4</v>
      </c>
      <c r="K314" s="16">
        <f t="shared" ca="1" si="16"/>
        <v>2.7113018764014026E-4</v>
      </c>
    </row>
    <row r="315" spans="1:11" x14ac:dyDescent="0.3">
      <c r="A315">
        <v>314</v>
      </c>
      <c r="B315" s="14">
        <f t="shared" ca="1" si="19"/>
        <v>-3.1047614976845568E-4</v>
      </c>
      <c r="C315" s="14">
        <f t="shared" ca="1" si="18"/>
        <v>-3.0577298529954594E-4</v>
      </c>
      <c r="D315" s="14">
        <f t="shared" ca="1" si="18"/>
        <v>-3.1843887480038002E-4</v>
      </c>
      <c r="E315" s="14">
        <f t="shared" ca="1" si="18"/>
        <v>-2.4998036284806628E-4</v>
      </c>
      <c r="F315" s="14">
        <f t="shared" ca="1" si="18"/>
        <v>-1.35262457551311E-4</v>
      </c>
      <c r="G315" s="14">
        <f t="shared" ca="1" si="18"/>
        <v>3.7215630727711652E-5</v>
      </c>
      <c r="H315" s="14">
        <f t="shared" ca="1" si="18"/>
        <v>-2.2553970095955008E-5</v>
      </c>
      <c r="I315" s="14">
        <f t="shared" ca="1" si="18"/>
        <v>-4.0987455925113928E-4</v>
      </c>
      <c r="J315" s="14">
        <f t="shared" ca="1" si="18"/>
        <v>-1.0764802348900537E-4</v>
      </c>
      <c r="K315" s="16">
        <f t="shared" ca="1" si="16"/>
        <v>-3.124636216640672E-4</v>
      </c>
    </row>
    <row r="316" spans="1:11" x14ac:dyDescent="0.3">
      <c r="A316">
        <v>315</v>
      </c>
      <c r="B316" s="14">
        <f t="shared" ca="1" si="19"/>
        <v>-8.1908932775229997E-5</v>
      </c>
      <c r="C316" s="14">
        <f t="shared" ca="1" si="18"/>
        <v>8.5997395186065658E-5</v>
      </c>
      <c r="D316" s="14">
        <f t="shared" ca="1" si="18"/>
        <v>4.9978927526429958E-4</v>
      </c>
      <c r="E316" s="14">
        <f t="shared" ca="1" si="18"/>
        <v>5.0137421308458932E-4</v>
      </c>
      <c r="F316" s="14">
        <f t="shared" ca="1" si="18"/>
        <v>1.5948744253459365E-4</v>
      </c>
      <c r="G316" s="14">
        <f t="shared" ca="1" si="18"/>
        <v>5.1087160644409826E-4</v>
      </c>
      <c r="H316" s="14">
        <f t="shared" ca="1" si="18"/>
        <v>4.9209290408470908E-4</v>
      </c>
      <c r="I316" s="14">
        <f t="shared" ca="1" si="18"/>
        <v>3.3146498563360545E-4</v>
      </c>
      <c r="J316" s="14">
        <f t="shared" ca="1" si="18"/>
        <v>5.8509073726437002E-4</v>
      </c>
      <c r="K316" s="16">
        <f t="shared" ca="1" si="16"/>
        <v>3.6791727967422735E-4</v>
      </c>
    </row>
    <row r="317" spans="1:11" x14ac:dyDescent="0.3">
      <c r="A317">
        <v>316</v>
      </c>
      <c r="B317" s="14">
        <f t="shared" ca="1" si="19"/>
        <v>-1.3171747044507843E-4</v>
      </c>
      <c r="C317" s="14">
        <f t="shared" ca="1" si="18"/>
        <v>-1.0990716460417827E-4</v>
      </c>
      <c r="D317" s="14">
        <f t="shared" ca="1" si="18"/>
        <v>1.9630221681226078E-4</v>
      </c>
      <c r="E317" s="14">
        <f t="shared" ca="1" si="18"/>
        <v>-1.3177778561464199E-4</v>
      </c>
      <c r="F317" s="14">
        <f t="shared" ca="1" si="18"/>
        <v>-3.6583636772216074E-4</v>
      </c>
      <c r="G317" s="14">
        <f t="shared" ca="1" si="18"/>
        <v>-2.6336386875265181E-6</v>
      </c>
      <c r="H317" s="14">
        <f t="shared" ca="1" si="18"/>
        <v>-5.4499386720976525E-5</v>
      </c>
      <c r="I317" s="14">
        <f t="shared" ca="1" si="18"/>
        <v>-7.6124108924421164E-5</v>
      </c>
      <c r="J317" s="14">
        <f t="shared" ca="1" si="18"/>
        <v>3.2398074682786618E-4</v>
      </c>
      <c r="K317" s="16">
        <f t="shared" ca="1" si="16"/>
        <v>-1.7261285134159734E-4</v>
      </c>
    </row>
    <row r="318" spans="1:11" x14ac:dyDescent="0.3">
      <c r="A318">
        <v>317</v>
      </c>
      <c r="B318" s="14">
        <f t="shared" ca="1" si="19"/>
        <v>7.1627323641942344E-5</v>
      </c>
      <c r="C318" s="14">
        <f t="shared" ca="1" si="18"/>
        <v>2.8311735442255662E-4</v>
      </c>
      <c r="D318" s="14">
        <f t="shared" ca="1" si="18"/>
        <v>4.341358270500343E-5</v>
      </c>
      <c r="E318" s="14">
        <f t="shared" ca="1" si="18"/>
        <v>2.3299001125442966E-4</v>
      </c>
      <c r="F318" s="14">
        <f t="shared" ca="1" si="18"/>
        <v>2.6207516633225869E-4</v>
      </c>
      <c r="G318" s="14">
        <f t="shared" ca="1" si="18"/>
        <v>1.489789721987797E-4</v>
      </c>
      <c r="H318" s="14">
        <f t="shared" ca="1" si="18"/>
        <v>1.736716006774404E-4</v>
      </c>
      <c r="I318" s="14">
        <f t="shared" ca="1" si="18"/>
        <v>2.856627138569241E-4</v>
      </c>
      <c r="J318" s="14">
        <f t="shared" ca="1" si="18"/>
        <v>3.8132270747579325E-4</v>
      </c>
      <c r="K318" s="16">
        <f t="shared" ca="1" si="16"/>
        <v>2.5682918424222416E-4</v>
      </c>
    </row>
    <row r="319" spans="1:11" x14ac:dyDescent="0.3">
      <c r="A319">
        <v>318</v>
      </c>
      <c r="B319" s="14">
        <f t="shared" ca="1" si="19"/>
        <v>-3.9415267194875975E-4</v>
      </c>
      <c r="C319" s="14">
        <f t="shared" ca="1" si="18"/>
        <v>2.2877523018694965E-4</v>
      </c>
      <c r="D319" s="14">
        <f t="shared" ca="1" si="18"/>
        <v>-4.4403999016674338E-4</v>
      </c>
      <c r="E319" s="14">
        <f t="shared" ca="1" si="18"/>
        <v>-2.7414076356380748E-4</v>
      </c>
      <c r="F319" s="14">
        <f t="shared" ca="1" si="18"/>
        <v>-6.3015973912663832E-5</v>
      </c>
      <c r="G319" s="14">
        <f t="shared" ca="1" si="18"/>
        <v>-4.0208877379719764E-4</v>
      </c>
      <c r="H319" s="14">
        <f t="shared" ca="1" si="18"/>
        <v>2.3567473987645221E-4</v>
      </c>
      <c r="I319" s="14">
        <f t="shared" ca="1" si="18"/>
        <v>-3.0696265949863943E-4</v>
      </c>
      <c r="J319" s="14">
        <f t="shared" ca="1" si="18"/>
        <v>-2.7438729012150165E-4</v>
      </c>
      <c r="K319" s="16">
        <f t="shared" ca="1" si="16"/>
        <v>-9.3840384468490664E-5</v>
      </c>
    </row>
    <row r="320" spans="1:11" x14ac:dyDescent="0.3">
      <c r="A320">
        <v>319</v>
      </c>
      <c r="B320" s="14">
        <f t="shared" ca="1" si="19"/>
        <v>-9.342062466213461E-5</v>
      </c>
      <c r="C320" s="14">
        <f t="shared" ca="1" si="18"/>
        <v>-1.5345555866574809E-4</v>
      </c>
      <c r="D320" s="14">
        <f t="shared" ca="1" si="18"/>
        <v>-1.6340181268260492E-4</v>
      </c>
      <c r="E320" s="14">
        <f t="shared" ca="1" si="18"/>
        <v>-1.3576986179728598E-4</v>
      </c>
      <c r="F320" s="14">
        <f t="shared" ca="1" si="18"/>
        <v>-1.4760474775046237E-4</v>
      </c>
      <c r="G320" s="14">
        <f t="shared" ca="1" si="18"/>
        <v>-3.6751034555683264E-4</v>
      </c>
      <c r="H320" s="14">
        <f t="shared" ca="1" si="18"/>
        <v>-9.5038255530780719E-5</v>
      </c>
      <c r="I320" s="14">
        <f t="shared" ca="1" si="18"/>
        <v>2.1961647416548569E-5</v>
      </c>
      <c r="J320" s="14">
        <f t="shared" ca="1" si="18"/>
        <v>-9.9911246188654125E-5</v>
      </c>
      <c r="K320" s="16">
        <f t="shared" ca="1" si="16"/>
        <v>-1.8419338135831499E-4</v>
      </c>
    </row>
    <row r="321" spans="1:11" x14ac:dyDescent="0.3">
      <c r="A321">
        <v>320</v>
      </c>
      <c r="B321" s="14">
        <f t="shared" ca="1" si="19"/>
        <v>-4.7884714056144493E-4</v>
      </c>
      <c r="C321" s="14">
        <f t="shared" ca="1" si="18"/>
        <v>-5.4222642843787072E-4</v>
      </c>
      <c r="D321" s="14">
        <f t="shared" ca="1" si="18"/>
        <v>-3.4226931216414981E-4</v>
      </c>
      <c r="E321" s="14">
        <f t="shared" ca="1" si="18"/>
        <v>-3.3517430363464253E-4</v>
      </c>
      <c r="F321" s="14">
        <f t="shared" ca="1" si="18"/>
        <v>-1.7086036693602692E-4</v>
      </c>
      <c r="G321" s="14">
        <f t="shared" ca="1" si="18"/>
        <v>-2.2508022121389988E-4</v>
      </c>
      <c r="H321" s="14">
        <f t="shared" ca="1" si="18"/>
        <v>-3.253248457592029E-4</v>
      </c>
      <c r="I321" s="14">
        <f t="shared" ca="1" si="18"/>
        <v>-4.2811949393954749E-4</v>
      </c>
      <c r="J321" s="14">
        <f t="shared" ca="1" si="18"/>
        <v>-5.4379337354719674E-4</v>
      </c>
      <c r="K321" s="16">
        <f t="shared" ca="1" si="16"/>
        <v>-5.1808731016674057E-4</v>
      </c>
    </row>
    <row r="322" spans="1:11" x14ac:dyDescent="0.3">
      <c r="A322">
        <v>321</v>
      </c>
      <c r="B322" s="14">
        <f t="shared" ca="1" si="19"/>
        <v>6.1852802766556371E-5</v>
      </c>
      <c r="C322" s="14">
        <f t="shared" ca="1" si="18"/>
        <v>4.0614332314940859E-6</v>
      </c>
      <c r="D322" s="14">
        <f t="shared" ca="1" si="18"/>
        <v>-2.495803435991532E-4</v>
      </c>
      <c r="E322" s="14">
        <f t="shared" ca="1" si="18"/>
        <v>3.1793641067439564E-4</v>
      </c>
      <c r="F322" s="14">
        <f t="shared" ca="1" si="18"/>
        <v>-1.1419383773017522E-4</v>
      </c>
      <c r="G322" s="14">
        <f t="shared" ca="1" si="18"/>
        <v>-1.5577162078584051E-4</v>
      </c>
      <c r="H322" s="14">
        <f t="shared" ca="1" si="18"/>
        <v>-2.6097326767368829E-4</v>
      </c>
      <c r="I322" s="14">
        <f t="shared" ca="1" si="18"/>
        <v>4.8142070413926901E-5</v>
      </c>
      <c r="J322" s="14">
        <f t="shared" ca="1" si="18"/>
        <v>-1.0174819853889488E-4</v>
      </c>
      <c r="K322" s="16">
        <f t="shared" ca="1" si="16"/>
        <v>3.8652185776344044E-5</v>
      </c>
    </row>
    <row r="323" spans="1:11" x14ac:dyDescent="0.3">
      <c r="A323">
        <v>322</v>
      </c>
      <c r="B323" s="14">
        <f t="shared" ca="1" si="19"/>
        <v>7.9133476827702087E-4</v>
      </c>
      <c r="C323" s="14">
        <f t="shared" ca="1" si="18"/>
        <v>2.3970222896674373E-4</v>
      </c>
      <c r="D323" s="14">
        <f t="shared" ca="1" si="18"/>
        <v>7.2258907553622142E-4</v>
      </c>
      <c r="E323" s="14">
        <f t="shared" ca="1" si="18"/>
        <v>7.1041915012463072E-4</v>
      </c>
      <c r="F323" s="14">
        <f t="shared" ca="1" si="18"/>
        <v>3.8602145765063479E-4</v>
      </c>
      <c r="G323" s="14">
        <f t="shared" ca="1" si="18"/>
        <v>4.3255865415801849E-4</v>
      </c>
      <c r="H323" s="14">
        <f t="shared" ca="1" si="18"/>
        <v>4.9092951217890376E-4</v>
      </c>
      <c r="I323" s="14">
        <f t="shared" ca="1" si="18"/>
        <v>6.1174907149022463E-4</v>
      </c>
      <c r="J323" s="14">
        <f t="shared" ca="1" si="18"/>
        <v>3.9592186127617482E-4</v>
      </c>
      <c r="K323" s="16">
        <f t="shared" ref="K323:K386" ca="1" si="20">_xlfn.NORM.INV(RAND(),0,0.0004)</f>
        <v>6.6437105786009559E-4</v>
      </c>
    </row>
    <row r="324" spans="1:11" x14ac:dyDescent="0.3">
      <c r="A324">
        <v>323</v>
      </c>
      <c r="B324" s="14">
        <f t="shared" ca="1" si="19"/>
        <v>2.7555399868660482E-4</v>
      </c>
      <c r="C324" s="14">
        <f t="shared" ca="1" si="18"/>
        <v>1.1909477458148804E-4</v>
      </c>
      <c r="D324" s="14">
        <f t="shared" ca="1" si="18"/>
        <v>5.4971373695074789E-4</v>
      </c>
      <c r="E324" s="14">
        <f t="shared" ca="1" si="18"/>
        <v>-7.1796787635762223E-6</v>
      </c>
      <c r="F324" s="14">
        <f t="shared" ca="1" si="18"/>
        <v>7.1437511094693112E-5</v>
      </c>
      <c r="G324" s="14">
        <f t="shared" ref="C324:J356" ca="1" si="21">0.8*$K324 + 0.6*_xlfn.NORM.INV(RAND(),0,0.0003)</f>
        <v>1.4170122651173525E-4</v>
      </c>
      <c r="H324" s="14">
        <f t="shared" ca="1" si="21"/>
        <v>-1.1482276315989318E-4</v>
      </c>
      <c r="I324" s="14">
        <f t="shared" ca="1" si="21"/>
        <v>5.0570997572800579E-4</v>
      </c>
      <c r="J324" s="14">
        <f t="shared" ca="1" si="21"/>
        <v>7.2819713139126048E-5</v>
      </c>
      <c r="K324" s="16">
        <f t="shared" ca="1" si="20"/>
        <v>2.8327039320159283E-4</v>
      </c>
    </row>
    <row r="325" spans="1:11" x14ac:dyDescent="0.3">
      <c r="A325">
        <v>324</v>
      </c>
      <c r="B325" s="14">
        <f t="shared" ca="1" si="19"/>
        <v>3.1800823420737929E-4</v>
      </c>
      <c r="C325" s="14">
        <f t="shared" ca="1" si="21"/>
        <v>-3.5560369662256195E-4</v>
      </c>
      <c r="D325" s="14">
        <f t="shared" ca="1" si="21"/>
        <v>3.2021071014069936E-4</v>
      </c>
      <c r="E325" s="14">
        <f t="shared" ca="1" si="21"/>
        <v>-4.0611159472755688E-5</v>
      </c>
      <c r="F325" s="14">
        <f t="shared" ca="1" si="21"/>
        <v>8.5097626887033429E-5</v>
      </c>
      <c r="G325" s="14">
        <f t="shared" ca="1" si="21"/>
        <v>1.5430193797146924E-4</v>
      </c>
      <c r="H325" s="14">
        <f t="shared" ca="1" si="21"/>
        <v>1.7820013794372707E-4</v>
      </c>
      <c r="I325" s="14">
        <f t="shared" ca="1" si="21"/>
        <v>3.5007392192966185E-5</v>
      </c>
      <c r="J325" s="14">
        <f t="shared" ca="1" si="21"/>
        <v>4.5693823703819121E-4</v>
      </c>
      <c r="K325" s="16">
        <f t="shared" ca="1" si="20"/>
        <v>2.5932149085837767E-4</v>
      </c>
    </row>
    <row r="326" spans="1:11" x14ac:dyDescent="0.3">
      <c r="A326">
        <v>325</v>
      </c>
      <c r="B326" s="14">
        <f t="shared" ca="1" si="19"/>
        <v>3.6503985194746521E-4</v>
      </c>
      <c r="C326" s="14">
        <f t="shared" ca="1" si="21"/>
        <v>3.827964074293378E-4</v>
      </c>
      <c r="D326" s="14">
        <f t="shared" ca="1" si="21"/>
        <v>2.7909994681951856E-4</v>
      </c>
      <c r="E326" s="14">
        <f t="shared" ca="1" si="21"/>
        <v>3.2963868983442471E-4</v>
      </c>
      <c r="F326" s="14">
        <f t="shared" ca="1" si="21"/>
        <v>3.9810953814329317E-4</v>
      </c>
      <c r="G326" s="14">
        <f t="shared" ca="1" si="21"/>
        <v>1.8635047315911736E-4</v>
      </c>
      <c r="H326" s="14">
        <f t="shared" ca="1" si="21"/>
        <v>1.9346473903847318E-4</v>
      </c>
      <c r="I326" s="14">
        <f t="shared" ca="1" si="21"/>
        <v>1.5009003717370944E-4</v>
      </c>
      <c r="J326" s="14">
        <f t="shared" ca="1" si="21"/>
        <v>1.0702864433494624E-4</v>
      </c>
      <c r="K326" s="16">
        <f t="shared" ca="1" si="20"/>
        <v>3.2428759852649706E-4</v>
      </c>
    </row>
    <row r="327" spans="1:11" x14ac:dyDescent="0.3">
      <c r="A327">
        <v>326</v>
      </c>
      <c r="B327" s="14">
        <f t="shared" ca="1" si="19"/>
        <v>-5.8050320445925181E-5</v>
      </c>
      <c r="C327" s="14">
        <f t="shared" ca="1" si="21"/>
        <v>-1.1984079782279672E-6</v>
      </c>
      <c r="D327" s="14">
        <f t="shared" ca="1" si="21"/>
        <v>6.2287672864178744E-5</v>
      </c>
      <c r="E327" s="14">
        <f t="shared" ca="1" si="21"/>
        <v>5.020882984404292E-6</v>
      </c>
      <c r="F327" s="14">
        <f t="shared" ca="1" si="21"/>
        <v>-1.1988398030453856E-4</v>
      </c>
      <c r="G327" s="14">
        <f t="shared" ca="1" si="21"/>
        <v>-1.0736390063240658E-4</v>
      </c>
      <c r="H327" s="14">
        <f t="shared" ca="1" si="21"/>
        <v>-1.6811518237641964E-4</v>
      </c>
      <c r="I327" s="14">
        <f t="shared" ca="1" si="21"/>
        <v>-2.4249095225138155E-4</v>
      </c>
      <c r="J327" s="14">
        <f t="shared" ca="1" si="21"/>
        <v>7.898337829457115E-6</v>
      </c>
      <c r="K327" s="16">
        <f t="shared" ca="1" si="20"/>
        <v>-1.5597602556053711E-4</v>
      </c>
    </row>
    <row r="328" spans="1:11" x14ac:dyDescent="0.3">
      <c r="A328">
        <v>327</v>
      </c>
      <c r="B328" s="14">
        <f t="shared" ca="1" si="19"/>
        <v>-4.1889081576710626E-4</v>
      </c>
      <c r="C328" s="14">
        <f t="shared" ca="1" si="21"/>
        <v>-3.88477808445877E-4</v>
      </c>
      <c r="D328" s="14">
        <f t="shared" ca="1" si="21"/>
        <v>-3.6579040679838313E-4</v>
      </c>
      <c r="E328" s="14">
        <f t="shared" ca="1" si="21"/>
        <v>-3.6149952912417876E-4</v>
      </c>
      <c r="F328" s="14">
        <f t="shared" ca="1" si="21"/>
        <v>-4.6563871965269599E-4</v>
      </c>
      <c r="G328" s="14">
        <f t="shared" ca="1" si="21"/>
        <v>-1.8945150143569964E-4</v>
      </c>
      <c r="H328" s="14">
        <f t="shared" ca="1" si="21"/>
        <v>-4.9203190432148605E-4</v>
      </c>
      <c r="I328" s="14">
        <f t="shared" ca="1" si="21"/>
        <v>-3.1696149571359576E-4</v>
      </c>
      <c r="J328" s="14">
        <f t="shared" ca="1" si="21"/>
        <v>-3.8851312560782335E-4</v>
      </c>
      <c r="K328" s="16">
        <f t="shared" ca="1" si="20"/>
        <v>-5.9850201822081298E-4</v>
      </c>
    </row>
    <row r="329" spans="1:11" x14ac:dyDescent="0.3">
      <c r="A329">
        <v>328</v>
      </c>
      <c r="B329" s="14">
        <f t="shared" ca="1" si="19"/>
        <v>-4.4421364542940843E-4</v>
      </c>
      <c r="C329" s="14">
        <f t="shared" ca="1" si="21"/>
        <v>-1.0391133171133981E-4</v>
      </c>
      <c r="D329" s="14">
        <f t="shared" ca="1" si="21"/>
        <v>-4.9527645701106723E-4</v>
      </c>
      <c r="E329" s="14">
        <f t="shared" ca="1" si="21"/>
        <v>-7.9724833103620579E-4</v>
      </c>
      <c r="F329" s="14">
        <f t="shared" ca="1" si="21"/>
        <v>-3.2899185104836421E-4</v>
      </c>
      <c r="G329" s="14">
        <f t="shared" ca="1" si="21"/>
        <v>-5.7181187481176294E-4</v>
      </c>
      <c r="H329" s="14">
        <f t="shared" ca="1" si="21"/>
        <v>-3.786377585790123E-4</v>
      </c>
      <c r="I329" s="14">
        <f t="shared" ca="1" si="21"/>
        <v>-3.9791580345084631E-4</v>
      </c>
      <c r="J329" s="14">
        <f t="shared" ca="1" si="21"/>
        <v>-2.8964923534553777E-4</v>
      </c>
      <c r="K329" s="16">
        <f t="shared" ca="1" si="20"/>
        <v>-5.2100522949887179E-4</v>
      </c>
    </row>
    <row r="330" spans="1:11" x14ac:dyDescent="0.3">
      <c r="A330">
        <v>329</v>
      </c>
      <c r="B330" s="14">
        <f t="shared" ca="1" si="19"/>
        <v>4.1122223262842319E-4</v>
      </c>
      <c r="C330" s="14">
        <f t="shared" ca="1" si="21"/>
        <v>1.8709020285179607E-4</v>
      </c>
      <c r="D330" s="14">
        <f t="shared" ca="1" si="21"/>
        <v>-6.2019604177259889E-5</v>
      </c>
      <c r="E330" s="14">
        <f t="shared" ca="1" si="21"/>
        <v>4.7651167240966017E-4</v>
      </c>
      <c r="F330" s="14">
        <f t="shared" ca="1" si="21"/>
        <v>1.7835386386017753E-4</v>
      </c>
      <c r="G330" s="14">
        <f t="shared" ca="1" si="21"/>
        <v>2.6883052266921603E-4</v>
      </c>
      <c r="H330" s="14">
        <f t="shared" ca="1" si="21"/>
        <v>-4.0311369451451976E-5</v>
      </c>
      <c r="I330" s="14">
        <f t="shared" ca="1" si="21"/>
        <v>1.5118558203274575E-4</v>
      </c>
      <c r="J330" s="14">
        <f t="shared" ca="1" si="21"/>
        <v>2.4089721423550058E-4</v>
      </c>
      <c r="K330" s="16">
        <f t="shared" ca="1" si="20"/>
        <v>2.8636318106579868E-4</v>
      </c>
    </row>
    <row r="331" spans="1:11" x14ac:dyDescent="0.3">
      <c r="A331">
        <v>330</v>
      </c>
      <c r="B331" s="14">
        <f t="shared" ca="1" si="19"/>
        <v>4.8136194962525021E-4</v>
      </c>
      <c r="C331" s="14">
        <f t="shared" ca="1" si="21"/>
        <v>2.4136712399723808E-4</v>
      </c>
      <c r="D331" s="14">
        <f t="shared" ca="1" si="21"/>
        <v>1.7453794598324053E-4</v>
      </c>
      <c r="E331" s="14">
        <f t="shared" ca="1" si="21"/>
        <v>3.1353798411229818E-4</v>
      </c>
      <c r="F331" s="14">
        <f t="shared" ca="1" si="21"/>
        <v>2.2413805723228453E-4</v>
      </c>
      <c r="G331" s="14">
        <f t="shared" ca="1" si="21"/>
        <v>4.4233055364411938E-4</v>
      </c>
      <c r="H331" s="14">
        <f t="shared" ca="1" si="21"/>
        <v>2.1416772682499889E-4</v>
      </c>
      <c r="I331" s="14">
        <f t="shared" ca="1" si="21"/>
        <v>3.3597764203998319E-4</v>
      </c>
      <c r="J331" s="14">
        <f t="shared" ca="1" si="21"/>
        <v>3.6865343140858391E-4</v>
      </c>
      <c r="K331" s="16">
        <f t="shared" ca="1" si="20"/>
        <v>3.6854282633048296E-4</v>
      </c>
    </row>
    <row r="332" spans="1:11" x14ac:dyDescent="0.3">
      <c r="A332">
        <v>331</v>
      </c>
      <c r="B332" s="14">
        <f t="shared" ca="1" si="19"/>
        <v>1.2742672274114716E-4</v>
      </c>
      <c r="C332" s="14">
        <f t="shared" ca="1" si="21"/>
        <v>2.1219833336997049E-4</v>
      </c>
      <c r="D332" s="14">
        <f t="shared" ca="1" si="21"/>
        <v>5.3059797630162987E-4</v>
      </c>
      <c r="E332" s="14">
        <f t="shared" ca="1" si="21"/>
        <v>4.3296250593541693E-5</v>
      </c>
      <c r="F332" s="14">
        <f t="shared" ca="1" si="21"/>
        <v>3.7178415262528088E-5</v>
      </c>
      <c r="G332" s="14">
        <f t="shared" ca="1" si="21"/>
        <v>-7.7010515905877341E-5</v>
      </c>
      <c r="H332" s="14">
        <f t="shared" ca="1" si="21"/>
        <v>1.2078200809909926E-4</v>
      </c>
      <c r="I332" s="14">
        <f t="shared" ca="1" si="21"/>
        <v>3.346890740913935E-4</v>
      </c>
      <c r="J332" s="14">
        <f t="shared" ca="1" si="21"/>
        <v>2.7679786173453959E-4</v>
      </c>
      <c r="K332" s="16">
        <f t="shared" ca="1" si="20"/>
        <v>9.5624510256973004E-5</v>
      </c>
    </row>
    <row r="333" spans="1:11" x14ac:dyDescent="0.3">
      <c r="A333">
        <v>332</v>
      </c>
      <c r="B333" s="14">
        <f t="shared" ca="1" si="19"/>
        <v>2.0908349020720099E-4</v>
      </c>
      <c r="C333" s="14">
        <f t="shared" ca="1" si="21"/>
        <v>2.4407653124414858E-4</v>
      </c>
      <c r="D333" s="14">
        <f t="shared" ca="1" si="21"/>
        <v>2.0253778783505379E-4</v>
      </c>
      <c r="E333" s="14">
        <f t="shared" ca="1" si="21"/>
        <v>4.5971894813282807E-5</v>
      </c>
      <c r="F333" s="14">
        <f t="shared" ca="1" si="21"/>
        <v>4.4055200433834647E-5</v>
      </c>
      <c r="G333" s="14">
        <f t="shared" ca="1" si="21"/>
        <v>3.5954722695156886E-4</v>
      </c>
      <c r="H333" s="14">
        <f t="shared" ca="1" si="21"/>
        <v>2.2235931632481095E-4</v>
      </c>
      <c r="I333" s="14">
        <f t="shared" ca="1" si="21"/>
        <v>7.6306723196575553E-5</v>
      </c>
      <c r="J333" s="14">
        <f t="shared" ca="1" si="21"/>
        <v>4.4034181675057919E-4</v>
      </c>
      <c r="K333" s="16">
        <f t="shared" ca="1" si="20"/>
        <v>1.596436304332411E-4</v>
      </c>
    </row>
    <row r="334" spans="1:11" x14ac:dyDescent="0.3">
      <c r="A334">
        <v>333</v>
      </c>
      <c r="B334" s="14">
        <f t="shared" ca="1" si="19"/>
        <v>-4.6467753404876206E-4</v>
      </c>
      <c r="C334" s="14">
        <f t="shared" ca="1" si="21"/>
        <v>-3.0128342654190776E-4</v>
      </c>
      <c r="D334" s="14">
        <f t="shared" ca="1" si="21"/>
        <v>-2.6238165373704476E-4</v>
      </c>
      <c r="E334" s="14">
        <f t="shared" ca="1" si="21"/>
        <v>-1.2974764080581834E-4</v>
      </c>
      <c r="F334" s="14">
        <f t="shared" ca="1" si="21"/>
        <v>-4.4395125194909586E-5</v>
      </c>
      <c r="G334" s="14">
        <f t="shared" ca="1" si="21"/>
        <v>-8.1471263980678458E-4</v>
      </c>
      <c r="H334" s="14">
        <f t="shared" ca="1" si="21"/>
        <v>-4.4874704561650845E-4</v>
      </c>
      <c r="I334" s="14">
        <f t="shared" ca="1" si="21"/>
        <v>-5.2240497895959066E-4</v>
      </c>
      <c r="J334" s="14">
        <f t="shared" ca="1" si="21"/>
        <v>-3.2292256949263611E-4</v>
      </c>
      <c r="K334" s="16">
        <f t="shared" ca="1" si="20"/>
        <v>-4.4571002646879746E-4</v>
      </c>
    </row>
    <row r="335" spans="1:11" x14ac:dyDescent="0.3">
      <c r="A335">
        <v>334</v>
      </c>
      <c r="B335" s="14">
        <f t="shared" ca="1" si="19"/>
        <v>-2.4783237963026594E-4</v>
      </c>
      <c r="C335" s="14">
        <f t="shared" ca="1" si="21"/>
        <v>-1.077219789286301E-4</v>
      </c>
      <c r="D335" s="14">
        <f t="shared" ca="1" si="21"/>
        <v>-3.1227530774987906E-4</v>
      </c>
      <c r="E335" s="14">
        <f t="shared" ca="1" si="21"/>
        <v>-4.6277920388683414E-4</v>
      </c>
      <c r="F335" s="14">
        <f t="shared" ca="1" si="21"/>
        <v>-2.000244149836533E-4</v>
      </c>
      <c r="G335" s="14">
        <f t="shared" ca="1" si="21"/>
        <v>-5.8885254779295353E-4</v>
      </c>
      <c r="H335" s="14">
        <f t="shared" ca="1" si="21"/>
        <v>-1.5447810713238263E-4</v>
      </c>
      <c r="I335" s="14">
        <f t="shared" ca="1" si="21"/>
        <v>-4.0929719923827961E-4</v>
      </c>
      <c r="J335" s="14">
        <f t="shared" ca="1" si="21"/>
        <v>-5.1414808720385457E-4</v>
      </c>
      <c r="K335" s="16">
        <f t="shared" ca="1" si="20"/>
        <v>-2.6282031076579139E-4</v>
      </c>
    </row>
    <row r="336" spans="1:11" x14ac:dyDescent="0.3">
      <c r="A336">
        <v>335</v>
      </c>
      <c r="B336" s="14">
        <f t="shared" ca="1" si="19"/>
        <v>1.7380778378175846E-4</v>
      </c>
      <c r="C336" s="14">
        <f t="shared" ca="1" si="21"/>
        <v>1.4159922618931531E-4</v>
      </c>
      <c r="D336" s="14">
        <f t="shared" ca="1" si="21"/>
        <v>3.1129508346008987E-4</v>
      </c>
      <c r="E336" s="14">
        <f t="shared" ca="1" si="21"/>
        <v>4.6698923831436256E-4</v>
      </c>
      <c r="F336" s="14">
        <f t="shared" ca="1" si="21"/>
        <v>3.6071748370598573E-4</v>
      </c>
      <c r="G336" s="14">
        <f t="shared" ca="1" si="21"/>
        <v>3.7569676933304585E-4</v>
      </c>
      <c r="H336" s="14">
        <f t="shared" ca="1" si="21"/>
        <v>2.8425005955974423E-4</v>
      </c>
      <c r="I336" s="14">
        <f t="shared" ca="1" si="21"/>
        <v>6.4717686583704633E-4</v>
      </c>
      <c r="J336" s="14">
        <f t="shared" ca="1" si="21"/>
        <v>3.6888679179276115E-4</v>
      </c>
      <c r="K336" s="16">
        <f t="shared" ca="1" si="20"/>
        <v>3.4210641206252929E-4</v>
      </c>
    </row>
    <row r="337" spans="1:11" x14ac:dyDescent="0.3">
      <c r="A337">
        <v>336</v>
      </c>
      <c r="B337" s="14">
        <f t="shared" ca="1" si="19"/>
        <v>3.686784905373365E-5</v>
      </c>
      <c r="C337" s="14">
        <f t="shared" ca="1" si="21"/>
        <v>-1.8311395433441796E-4</v>
      </c>
      <c r="D337" s="14">
        <f t="shared" ca="1" si="21"/>
        <v>-4.8151436752690566E-6</v>
      </c>
      <c r="E337" s="14">
        <f t="shared" ca="1" si="21"/>
        <v>4.6292737782509507E-5</v>
      </c>
      <c r="F337" s="14">
        <f t="shared" ca="1" si="21"/>
        <v>-2.1708806185018008E-4</v>
      </c>
      <c r="G337" s="14">
        <f t="shared" ca="1" si="21"/>
        <v>7.8171932192244004E-5</v>
      </c>
      <c r="H337" s="14">
        <f t="shared" ca="1" si="21"/>
        <v>-2.1628055186251219E-4</v>
      </c>
      <c r="I337" s="14">
        <f t="shared" ca="1" si="21"/>
        <v>-1.5610387558416799E-4</v>
      </c>
      <c r="J337" s="14">
        <f t="shared" ca="1" si="21"/>
        <v>-1.5366439841117601E-4</v>
      </c>
      <c r="K337" s="16">
        <f t="shared" ca="1" si="20"/>
        <v>-1.8708986016253141E-4</v>
      </c>
    </row>
    <row r="338" spans="1:11" x14ac:dyDescent="0.3">
      <c r="A338">
        <v>337</v>
      </c>
      <c r="B338" s="14">
        <f t="shared" ca="1" si="19"/>
        <v>6.2552927141513678E-4</v>
      </c>
      <c r="C338" s="14">
        <f t="shared" ca="1" si="21"/>
        <v>4.9744446514210332E-4</v>
      </c>
      <c r="D338" s="14">
        <f t="shared" ca="1" si="21"/>
        <v>4.7322657737257676E-4</v>
      </c>
      <c r="E338" s="14">
        <f t="shared" ca="1" si="21"/>
        <v>4.3763754341592499E-4</v>
      </c>
      <c r="F338" s="14">
        <f t="shared" ca="1" si="21"/>
        <v>2.1103950497779357E-4</v>
      </c>
      <c r="G338" s="14">
        <f t="shared" ca="1" si="21"/>
        <v>6.1627084165627303E-4</v>
      </c>
      <c r="H338" s="14">
        <f t="shared" ca="1" si="21"/>
        <v>4.0654250371735827E-4</v>
      </c>
      <c r="I338" s="14">
        <f t="shared" ca="1" si="21"/>
        <v>6.9854571671962642E-4</v>
      </c>
      <c r="J338" s="14">
        <f t="shared" ca="1" si="21"/>
        <v>-7.7555823714476821E-5</v>
      </c>
      <c r="K338" s="16">
        <f t="shared" ca="1" si="20"/>
        <v>5.9651557669461431E-4</v>
      </c>
    </row>
    <row r="339" spans="1:11" x14ac:dyDescent="0.3">
      <c r="A339">
        <v>338</v>
      </c>
      <c r="B339" s="14">
        <f t="shared" ca="1" si="19"/>
        <v>-5.2174318056927662E-4</v>
      </c>
      <c r="C339" s="14">
        <f t="shared" ca="1" si="21"/>
        <v>-3.0300530977491391E-4</v>
      </c>
      <c r="D339" s="14">
        <f t="shared" ca="1" si="21"/>
        <v>-3.1918518260991833E-4</v>
      </c>
      <c r="E339" s="14">
        <f t="shared" ca="1" si="21"/>
        <v>-4.6826998197290354E-4</v>
      </c>
      <c r="F339" s="14">
        <f t="shared" ca="1" si="21"/>
        <v>-6.3020123506642286E-4</v>
      </c>
      <c r="G339" s="14">
        <f t="shared" ca="1" si="21"/>
        <v>6.9793786016692991E-5</v>
      </c>
      <c r="H339" s="14">
        <f t="shared" ca="1" si="21"/>
        <v>-5.2587629628718271E-4</v>
      </c>
      <c r="I339" s="14">
        <f t="shared" ca="1" si="21"/>
        <v>-3.2731959481515147E-4</v>
      </c>
      <c r="J339" s="14">
        <f t="shared" ca="1" si="21"/>
        <v>-2.8575762061946455E-5</v>
      </c>
      <c r="K339" s="16">
        <f t="shared" ca="1" si="20"/>
        <v>-3.6370218895720105E-4</v>
      </c>
    </row>
    <row r="340" spans="1:11" x14ac:dyDescent="0.3">
      <c r="A340">
        <v>339</v>
      </c>
      <c r="B340" s="14">
        <f t="shared" ca="1" si="19"/>
        <v>-5.6405574371544789E-4</v>
      </c>
      <c r="C340" s="14">
        <f t="shared" ca="1" si="21"/>
        <v>-2.6976704536654653E-4</v>
      </c>
      <c r="D340" s="14">
        <f t="shared" ca="1" si="21"/>
        <v>8.6689461766901879E-5</v>
      </c>
      <c r="E340" s="14">
        <f t="shared" ca="1" si="21"/>
        <v>-4.4573279014063029E-5</v>
      </c>
      <c r="F340" s="14">
        <f t="shared" ca="1" si="21"/>
        <v>-2.7407421204978996E-4</v>
      </c>
      <c r="G340" s="14">
        <f t="shared" ca="1" si="21"/>
        <v>-3.4165052613901895E-4</v>
      </c>
      <c r="H340" s="14">
        <f t="shared" ca="1" si="21"/>
        <v>-3.8496864644959759E-4</v>
      </c>
      <c r="I340" s="14">
        <f t="shared" ca="1" si="21"/>
        <v>1.3039377325975042E-4</v>
      </c>
      <c r="J340" s="14">
        <f t="shared" ca="1" si="21"/>
        <v>-8.8662715497514683E-6</v>
      </c>
      <c r="K340" s="16">
        <f t="shared" ca="1" si="20"/>
        <v>-2.5576269985147802E-4</v>
      </c>
    </row>
    <row r="341" spans="1:11" x14ac:dyDescent="0.3">
      <c r="A341">
        <v>340</v>
      </c>
      <c r="B341" s="14">
        <f t="shared" ca="1" si="19"/>
        <v>2.4499551447426085E-4</v>
      </c>
      <c r="C341" s="14">
        <f t="shared" ca="1" si="21"/>
        <v>-2.8636800755815669E-4</v>
      </c>
      <c r="D341" s="14">
        <f t="shared" ca="1" si="21"/>
        <v>1.3750341598065293E-5</v>
      </c>
      <c r="E341" s="14">
        <f t="shared" ca="1" si="21"/>
        <v>-3.7078376889449816E-4</v>
      </c>
      <c r="F341" s="14">
        <f t="shared" ca="1" si="21"/>
        <v>-2.8120986332258669E-4</v>
      </c>
      <c r="G341" s="14">
        <f t="shared" ca="1" si="21"/>
        <v>-6.6934888540649416E-5</v>
      </c>
      <c r="H341" s="14">
        <f t="shared" ca="1" si="21"/>
        <v>-5.3754061296172633E-5</v>
      </c>
      <c r="I341" s="14">
        <f t="shared" ca="1" si="21"/>
        <v>-3.4328868234507771E-4</v>
      </c>
      <c r="J341" s="14">
        <f t="shared" ca="1" si="21"/>
        <v>1.2161805624301032E-4</v>
      </c>
      <c r="K341" s="16">
        <f t="shared" ca="1" si="20"/>
        <v>-6.5834993883912216E-5</v>
      </c>
    </row>
    <row r="342" spans="1:11" x14ac:dyDescent="0.3">
      <c r="A342">
        <v>341</v>
      </c>
      <c r="B342" s="14">
        <f t="shared" ca="1" si="19"/>
        <v>5.7250747807886885E-5</v>
      </c>
      <c r="C342" s="14">
        <f t="shared" ca="1" si="21"/>
        <v>-1.4540665726940893E-4</v>
      </c>
      <c r="D342" s="14">
        <f t="shared" ca="1" si="21"/>
        <v>-1.6563345643107831E-4</v>
      </c>
      <c r="E342" s="14">
        <f t="shared" ca="1" si="21"/>
        <v>-9.9135751592414287E-5</v>
      </c>
      <c r="F342" s="14">
        <f t="shared" ca="1" si="21"/>
        <v>-3.270438721607038E-4</v>
      </c>
      <c r="G342" s="14">
        <f t="shared" ca="1" si="21"/>
        <v>-1.9390115103504597E-4</v>
      </c>
      <c r="H342" s="14">
        <f t="shared" ca="1" si="21"/>
        <v>-5.6091551332337533E-5</v>
      </c>
      <c r="I342" s="14">
        <f t="shared" ca="1" si="21"/>
        <v>-4.6398387321348693E-4</v>
      </c>
      <c r="J342" s="14">
        <f t="shared" ca="1" si="21"/>
        <v>-1.4670106924792467E-4</v>
      </c>
      <c r="K342" s="16">
        <f t="shared" ca="1" si="20"/>
        <v>-2.3812530641734232E-4</v>
      </c>
    </row>
    <row r="343" spans="1:11" x14ac:dyDescent="0.3">
      <c r="A343">
        <v>342</v>
      </c>
      <c r="B343" s="14">
        <f t="shared" ca="1" si="19"/>
        <v>-8.2230382048683833E-4</v>
      </c>
      <c r="C343" s="14">
        <f t="shared" ca="1" si="21"/>
        <v>-3.2681664411340189E-4</v>
      </c>
      <c r="D343" s="14">
        <f t="shared" ca="1" si="21"/>
        <v>-5.3516084932899539E-4</v>
      </c>
      <c r="E343" s="14">
        <f t="shared" ca="1" si="21"/>
        <v>-3.2583119541021449E-4</v>
      </c>
      <c r="F343" s="14">
        <f t="shared" ca="1" si="21"/>
        <v>-3.1084526639956823E-4</v>
      </c>
      <c r="G343" s="14">
        <f t="shared" ca="1" si="21"/>
        <v>-3.3108244654826788E-4</v>
      </c>
      <c r="H343" s="14">
        <f t="shared" ca="1" si="21"/>
        <v>-6.266168274408348E-4</v>
      </c>
      <c r="I343" s="14">
        <f t="shared" ca="1" si="21"/>
        <v>-5.7316016262173159E-4</v>
      </c>
      <c r="J343" s="14">
        <f t="shared" ca="1" si="21"/>
        <v>-2.1673128084708179E-4</v>
      </c>
      <c r="K343" s="16">
        <f t="shared" ca="1" si="20"/>
        <v>-5.3979760558618304E-4</v>
      </c>
    </row>
    <row r="344" spans="1:11" x14ac:dyDescent="0.3">
      <c r="A344">
        <v>343</v>
      </c>
      <c r="B344" s="14">
        <f t="shared" ca="1" si="19"/>
        <v>-5.3078621842945106E-5</v>
      </c>
      <c r="C344" s="14">
        <f t="shared" ca="1" si="21"/>
        <v>-3.9256890121268563E-4</v>
      </c>
      <c r="D344" s="14">
        <f t="shared" ca="1" si="21"/>
        <v>-4.2177216593037008E-4</v>
      </c>
      <c r="E344" s="14">
        <f t="shared" ca="1" si="21"/>
        <v>-5.1312085291521626E-4</v>
      </c>
      <c r="F344" s="14">
        <f t="shared" ca="1" si="21"/>
        <v>-4.8850143905599373E-4</v>
      </c>
      <c r="G344" s="14">
        <f t="shared" ca="1" si="21"/>
        <v>-3.2105080533843957E-4</v>
      </c>
      <c r="H344" s="14">
        <f t="shared" ca="1" si="21"/>
        <v>-4.0100036122204245E-4</v>
      </c>
      <c r="I344" s="14">
        <f t="shared" ca="1" si="21"/>
        <v>-3.1548798640734408E-4</v>
      </c>
      <c r="J344" s="14">
        <f t="shared" ca="1" si="21"/>
        <v>-1.9281244696314184E-4</v>
      </c>
      <c r="K344" s="16">
        <f t="shared" ca="1" si="20"/>
        <v>-4.8263632334111207E-4</v>
      </c>
    </row>
    <row r="345" spans="1:11" x14ac:dyDescent="0.3">
      <c r="A345">
        <v>344</v>
      </c>
      <c r="B345" s="14">
        <f t="shared" ca="1" si="19"/>
        <v>-2.4421635738309003E-6</v>
      </c>
      <c r="C345" s="14">
        <f t="shared" ca="1" si="21"/>
        <v>4.1474306217093276E-4</v>
      </c>
      <c r="D345" s="14">
        <f t="shared" ca="1" si="21"/>
        <v>5.6368748357627684E-5</v>
      </c>
      <c r="E345" s="14">
        <f t="shared" ca="1" si="21"/>
        <v>1.00191714284135E-4</v>
      </c>
      <c r="F345" s="14">
        <f t="shared" ca="1" si="21"/>
        <v>-1.467614575693152E-4</v>
      </c>
      <c r="G345" s="14">
        <f t="shared" ca="1" si="21"/>
        <v>4.6244282346831678E-5</v>
      </c>
      <c r="H345" s="14">
        <f t="shared" ca="1" si="21"/>
        <v>1.298452686823447E-4</v>
      </c>
      <c r="I345" s="14">
        <f t="shared" ca="1" si="21"/>
        <v>-2.0774765238033377E-4</v>
      </c>
      <c r="J345" s="14">
        <f t="shared" ca="1" si="21"/>
        <v>2.5591970036339072E-4</v>
      </c>
      <c r="K345" s="16">
        <f t="shared" ca="1" si="20"/>
        <v>1.4353978205930011E-4</v>
      </c>
    </row>
    <row r="346" spans="1:11" x14ac:dyDescent="0.3">
      <c r="A346">
        <v>345</v>
      </c>
      <c r="B346" s="14">
        <f t="shared" ca="1" si="19"/>
        <v>4.6532530676043519E-4</v>
      </c>
      <c r="C346" s="14">
        <f t="shared" ca="1" si="21"/>
        <v>2.2719753869626636E-4</v>
      </c>
      <c r="D346" s="14">
        <f t="shared" ca="1" si="21"/>
        <v>1.9454765356950152E-4</v>
      </c>
      <c r="E346" s="14">
        <f t="shared" ca="1" si="21"/>
        <v>8.5266263980699939E-4</v>
      </c>
      <c r="F346" s="14">
        <f t="shared" ca="1" si="21"/>
        <v>7.4982379680002304E-4</v>
      </c>
      <c r="G346" s="14">
        <f t="shared" ca="1" si="21"/>
        <v>6.7251827985262489E-4</v>
      </c>
      <c r="H346" s="14">
        <f t="shared" ca="1" si="21"/>
        <v>5.8516850504133856E-4</v>
      </c>
      <c r="I346" s="14">
        <f t="shared" ca="1" si="21"/>
        <v>6.2396010706400838E-4</v>
      </c>
      <c r="J346" s="14">
        <f t="shared" ca="1" si="21"/>
        <v>4.3073033817130481E-4</v>
      </c>
      <c r="K346" s="16">
        <f t="shared" ca="1" si="20"/>
        <v>7.4070726839022894E-4</v>
      </c>
    </row>
    <row r="347" spans="1:11" x14ac:dyDescent="0.3">
      <c r="A347">
        <v>346</v>
      </c>
      <c r="B347" s="14">
        <f t="shared" ca="1" si="19"/>
        <v>6.6886094333487567E-4</v>
      </c>
      <c r="C347" s="14">
        <f t="shared" ca="1" si="21"/>
        <v>7.4521225139091696E-6</v>
      </c>
      <c r="D347" s="14">
        <f t="shared" ca="1" si="21"/>
        <v>-2.1029280467667062E-4</v>
      </c>
      <c r="E347" s="14">
        <f t="shared" ca="1" si="21"/>
        <v>2.139064524172337E-4</v>
      </c>
      <c r="F347" s="14">
        <f t="shared" ca="1" si="21"/>
        <v>-1.5942575504440247E-4</v>
      </c>
      <c r="G347" s="14">
        <f t="shared" ca="1" si="21"/>
        <v>4.6558743639002478E-6</v>
      </c>
      <c r="H347" s="14">
        <f t="shared" ca="1" si="21"/>
        <v>-4.0609883141147814E-5</v>
      </c>
      <c r="I347" s="14">
        <f t="shared" ca="1" si="21"/>
        <v>2.9246917643905652E-4</v>
      </c>
      <c r="J347" s="14">
        <f t="shared" ca="1" si="21"/>
        <v>-6.2440218340082429E-5</v>
      </c>
      <c r="K347" s="16">
        <f t="shared" ca="1" si="20"/>
        <v>6.7018246102783769E-5</v>
      </c>
    </row>
    <row r="348" spans="1:11" x14ac:dyDescent="0.3">
      <c r="A348">
        <v>347</v>
      </c>
      <c r="B348" s="14">
        <f t="shared" ca="1" si="19"/>
        <v>1.8358609182148766E-4</v>
      </c>
      <c r="C348" s="14">
        <f t="shared" ca="1" si="21"/>
        <v>2.5974875035105665E-4</v>
      </c>
      <c r="D348" s="14">
        <f t="shared" ca="1" si="21"/>
        <v>4.1023638353953132E-4</v>
      </c>
      <c r="E348" s="14">
        <f t="shared" ca="1" si="21"/>
        <v>2.0382547405623983E-4</v>
      </c>
      <c r="F348" s="14">
        <f t="shared" ca="1" si="21"/>
        <v>5.6179934025651814E-4</v>
      </c>
      <c r="G348" s="14">
        <f t="shared" ca="1" si="21"/>
        <v>1.801246543957468E-4</v>
      </c>
      <c r="H348" s="14">
        <f t="shared" ca="1" si="21"/>
        <v>5.2203375106988183E-4</v>
      </c>
      <c r="I348" s="14">
        <f t="shared" ca="1" si="21"/>
        <v>4.8163273914877822E-4</v>
      </c>
      <c r="J348" s="14">
        <f t="shared" ca="1" si="21"/>
        <v>3.424305667857066E-4</v>
      </c>
      <c r="K348" s="16">
        <f t="shared" ca="1" si="20"/>
        <v>4.9073195087058073E-4</v>
      </c>
    </row>
    <row r="349" spans="1:11" x14ac:dyDescent="0.3">
      <c r="A349">
        <v>348</v>
      </c>
      <c r="B349" s="14">
        <f t="shared" ca="1" si="19"/>
        <v>-1.9757451775862309E-4</v>
      </c>
      <c r="C349" s="14">
        <f t="shared" ca="1" si="21"/>
        <v>5.9586199968529781E-5</v>
      </c>
      <c r="D349" s="14">
        <f t="shared" ca="1" si="21"/>
        <v>-4.4557122949167525E-4</v>
      </c>
      <c r="E349" s="14">
        <f t="shared" ca="1" si="21"/>
        <v>-6.6631364781419115E-4</v>
      </c>
      <c r="F349" s="14">
        <f t="shared" ca="1" si="21"/>
        <v>-5.5640880759992215E-4</v>
      </c>
      <c r="G349" s="14">
        <f t="shared" ca="1" si="21"/>
        <v>-6.9044558112370182E-4</v>
      </c>
      <c r="H349" s="14">
        <f t="shared" ca="1" si="21"/>
        <v>-1.9634562990677713E-4</v>
      </c>
      <c r="I349" s="14">
        <f t="shared" ca="1" si="21"/>
        <v>-3.2183722321910434E-4</v>
      </c>
      <c r="J349" s="14">
        <f t="shared" ca="1" si="21"/>
        <v>-3.2026188873642377E-4</v>
      </c>
      <c r="K349" s="16">
        <f t="shared" ca="1" si="20"/>
        <v>-4.3730247681933367E-4</v>
      </c>
    </row>
    <row r="350" spans="1:11" x14ac:dyDescent="0.3">
      <c r="A350">
        <v>349</v>
      </c>
      <c r="B350" s="14">
        <f t="shared" ca="1" si="19"/>
        <v>-1.5826366100736501E-4</v>
      </c>
      <c r="C350" s="14">
        <f t="shared" ca="1" si="21"/>
        <v>-1.2252232112717267E-4</v>
      </c>
      <c r="D350" s="14">
        <f t="shared" ca="1" si="21"/>
        <v>-2.5209055618784606E-4</v>
      </c>
      <c r="E350" s="14">
        <f t="shared" ca="1" si="21"/>
        <v>9.7201082720967845E-5</v>
      </c>
      <c r="F350" s="14">
        <f t="shared" ca="1" si="21"/>
        <v>-1.3188192342176958E-4</v>
      </c>
      <c r="G350" s="14">
        <f t="shared" ca="1" si="21"/>
        <v>5.0814874849218261E-5</v>
      </c>
      <c r="H350" s="14">
        <f t="shared" ca="1" si="21"/>
        <v>-3.4376477795786733E-4</v>
      </c>
      <c r="I350" s="14">
        <f t="shared" ca="1" si="21"/>
        <v>-1.1456136421628371E-4</v>
      </c>
      <c r="J350" s="14">
        <f t="shared" ca="1" si="21"/>
        <v>2.0491210494612413E-4</v>
      </c>
      <c r="K350" s="16">
        <f t="shared" ca="1" si="20"/>
        <v>-1.0200109435210958E-4</v>
      </c>
    </row>
    <row r="351" spans="1:11" x14ac:dyDescent="0.3">
      <c r="A351">
        <v>350</v>
      </c>
      <c r="B351" s="14">
        <f t="shared" ca="1" si="19"/>
        <v>-2.5715779309642614E-4</v>
      </c>
      <c r="C351" s="14">
        <f t="shared" ca="1" si="21"/>
        <v>-5.5855773187237347E-4</v>
      </c>
      <c r="D351" s="14">
        <f t="shared" ca="1" si="21"/>
        <v>-2.1248214270052322E-4</v>
      </c>
      <c r="E351" s="14">
        <f t="shared" ca="1" si="21"/>
        <v>-1.0576019359135478E-4</v>
      </c>
      <c r="F351" s="14">
        <f t="shared" ca="1" si="21"/>
        <v>1.1863766215893581E-5</v>
      </c>
      <c r="G351" s="14">
        <f t="shared" ca="1" si="21"/>
        <v>-3.4447398691538772E-4</v>
      </c>
      <c r="H351" s="14">
        <f t="shared" ca="1" si="21"/>
        <v>-3.1779625782629034E-4</v>
      </c>
      <c r="I351" s="14">
        <f t="shared" ca="1" si="21"/>
        <v>-5.834226699151765E-4</v>
      </c>
      <c r="J351" s="14">
        <f t="shared" ca="1" si="21"/>
        <v>-4.534227664168249E-5</v>
      </c>
      <c r="K351" s="16">
        <f t="shared" ca="1" si="20"/>
        <v>-2.1950168475748486E-4</v>
      </c>
    </row>
    <row r="352" spans="1:11" x14ac:dyDescent="0.3">
      <c r="A352">
        <v>351</v>
      </c>
      <c r="B352" s="14">
        <f t="shared" ca="1" si="19"/>
        <v>-3.1824245792987397E-4</v>
      </c>
      <c r="C352" s="14">
        <f t="shared" ca="1" si="21"/>
        <v>-3.0644526337405414E-4</v>
      </c>
      <c r="D352" s="14">
        <f t="shared" ca="1" si="21"/>
        <v>-4.2579009654331582E-4</v>
      </c>
      <c r="E352" s="14">
        <f t="shared" ca="1" si="21"/>
        <v>-5.1323103887998143E-4</v>
      </c>
      <c r="F352" s="14">
        <f t="shared" ca="1" si="21"/>
        <v>-1.5551121438640364E-4</v>
      </c>
      <c r="G352" s="14">
        <f t="shared" ca="1" si="21"/>
        <v>-5.4424703475412957E-4</v>
      </c>
      <c r="H352" s="14">
        <f t="shared" ca="1" si="21"/>
        <v>-4.2599978536771372E-4</v>
      </c>
      <c r="I352" s="14">
        <f t="shared" ca="1" si="21"/>
        <v>-5.3798157103923324E-5</v>
      </c>
      <c r="J352" s="14">
        <f t="shared" ca="1" si="21"/>
        <v>-4.2873152993037802E-4</v>
      </c>
      <c r="K352" s="16">
        <f t="shared" ca="1" si="20"/>
        <v>-4.3137337424406139E-4</v>
      </c>
    </row>
    <row r="353" spans="1:11" x14ac:dyDescent="0.3">
      <c r="A353">
        <v>352</v>
      </c>
      <c r="B353" s="14">
        <f t="shared" ca="1" si="19"/>
        <v>-2.3522307137530552E-4</v>
      </c>
      <c r="C353" s="14">
        <f t="shared" ca="1" si="21"/>
        <v>-5.9221498175864799E-4</v>
      </c>
      <c r="D353" s="14">
        <f t="shared" ca="1" si="21"/>
        <v>-6.9936931597887569E-4</v>
      </c>
      <c r="E353" s="14">
        <f t="shared" ca="1" si="21"/>
        <v>-5.1817736000188679E-4</v>
      </c>
      <c r="F353" s="14">
        <f t="shared" ca="1" si="21"/>
        <v>-3.2711368381097694E-4</v>
      </c>
      <c r="G353" s="14">
        <f t="shared" ca="1" si="21"/>
        <v>-7.1023412968359775E-4</v>
      </c>
      <c r="H353" s="14">
        <f t="shared" ca="1" si="21"/>
        <v>-4.9425381608380302E-4</v>
      </c>
      <c r="I353" s="14">
        <f t="shared" ca="1" si="21"/>
        <v>-7.3240699122155135E-4</v>
      </c>
      <c r="J353" s="14">
        <f t="shared" ca="1" si="21"/>
        <v>-4.6219680623144749E-4</v>
      </c>
      <c r="K353" s="16">
        <f t="shared" ca="1" si="20"/>
        <v>-6.5638351938072188E-4</v>
      </c>
    </row>
    <row r="354" spans="1:11" x14ac:dyDescent="0.3">
      <c r="A354">
        <v>353</v>
      </c>
      <c r="B354" s="14">
        <f t="shared" ca="1" si="19"/>
        <v>1.0028403017885557E-4</v>
      </c>
      <c r="C354" s="14">
        <f t="shared" ca="1" si="21"/>
        <v>3.7335917570529263E-5</v>
      </c>
      <c r="D354" s="14">
        <f t="shared" ca="1" si="21"/>
        <v>1.4735867604236848E-4</v>
      </c>
      <c r="E354" s="14">
        <f t="shared" ca="1" si="21"/>
        <v>3.8883457427679128E-4</v>
      </c>
      <c r="F354" s="14">
        <f t="shared" ca="1" si="21"/>
        <v>2.3276467132813967E-4</v>
      </c>
      <c r="G354" s="14">
        <f t="shared" ca="1" si="21"/>
        <v>-1.2002412751131759E-4</v>
      </c>
      <c r="H354" s="14">
        <f t="shared" ca="1" si="21"/>
        <v>3.386855685025694E-5</v>
      </c>
      <c r="I354" s="14">
        <f t="shared" ca="1" si="21"/>
        <v>-7.1115321563742105E-5</v>
      </c>
      <c r="J354" s="14">
        <f t="shared" ca="1" si="21"/>
        <v>3.8404476616037348E-4</v>
      </c>
      <c r="K354" s="16">
        <f t="shared" ca="1" si="20"/>
        <v>1.2434069046669946E-4</v>
      </c>
    </row>
    <row r="355" spans="1:11" x14ac:dyDescent="0.3">
      <c r="A355">
        <v>354</v>
      </c>
      <c r="B355" s="14">
        <f t="shared" ca="1" si="19"/>
        <v>-1.2755756199536652E-4</v>
      </c>
      <c r="C355" s="14">
        <f t="shared" ca="1" si="21"/>
        <v>-2.173500194647605E-4</v>
      </c>
      <c r="D355" s="14">
        <f t="shared" ca="1" si="21"/>
        <v>-4.8266007330400392E-4</v>
      </c>
      <c r="E355" s="14">
        <f t="shared" ca="1" si="21"/>
        <v>-4.1889318466818465E-4</v>
      </c>
      <c r="F355" s="14">
        <f t="shared" ca="1" si="21"/>
        <v>1.4917389603617747E-4</v>
      </c>
      <c r="G355" s="14">
        <f t="shared" ca="1" si="21"/>
        <v>-2.1045176046409519E-4</v>
      </c>
      <c r="H355" s="14">
        <f t="shared" ca="1" si="21"/>
        <v>-4.1033390256390285E-5</v>
      </c>
      <c r="I355" s="14">
        <f t="shared" ca="1" si="21"/>
        <v>-1.0039800729684674E-4</v>
      </c>
      <c r="J355" s="14">
        <f t="shared" ca="1" si="21"/>
        <v>-1.4841964590309417E-4</v>
      </c>
      <c r="K355" s="16">
        <f t="shared" ca="1" si="20"/>
        <v>-1.623975872951772E-4</v>
      </c>
    </row>
    <row r="356" spans="1:11" x14ac:dyDescent="0.3">
      <c r="A356">
        <v>355</v>
      </c>
      <c r="B356" s="14">
        <f t="shared" ca="1" si="19"/>
        <v>-2.2496743046378153E-4</v>
      </c>
      <c r="C356" s="14">
        <f t="shared" ca="1" si="21"/>
        <v>-2.6216597939214504E-4</v>
      </c>
      <c r="D356" s="14">
        <f t="shared" ca="1" si="21"/>
        <v>-3.7994105026451235E-4</v>
      </c>
      <c r="E356" s="14">
        <f t="shared" ca="1" si="21"/>
        <v>-3.7258134356982903E-4</v>
      </c>
      <c r="F356" s="14">
        <f t="shared" ref="C356:J388" ca="1" si="22">0.8*$K356 + 0.6*_xlfn.NORM.INV(RAND(),0,0.0003)</f>
        <v>-1.6210495156679378E-4</v>
      </c>
      <c r="G356" s="14">
        <f t="shared" ca="1" si="22"/>
        <v>-4.298639148214116E-4</v>
      </c>
      <c r="H356" s="14">
        <f t="shared" ca="1" si="22"/>
        <v>-1.0383554739439126E-4</v>
      </c>
      <c r="I356" s="14">
        <f t="shared" ca="1" si="22"/>
        <v>-2.884468984538299E-5</v>
      </c>
      <c r="J356" s="14">
        <f t="shared" ca="1" si="22"/>
        <v>-2.2839941218597045E-4</v>
      </c>
      <c r="K356" s="16">
        <f t="shared" ca="1" si="20"/>
        <v>-1.2277828246690044E-4</v>
      </c>
    </row>
    <row r="357" spans="1:11" x14ac:dyDescent="0.3">
      <c r="A357">
        <v>356</v>
      </c>
      <c r="B357" s="14">
        <f t="shared" ref="B357:B420" ca="1" si="23">0.8*$K357 + 0.6*_xlfn.NORM.INV(RAND(),0,0.0003)</f>
        <v>6.3832974565277784E-5</v>
      </c>
      <c r="C357" s="14">
        <f t="shared" ca="1" si="22"/>
        <v>2.0674765652604264E-4</v>
      </c>
      <c r="D357" s="14">
        <f t="shared" ca="1" si="22"/>
        <v>1.6646271602696266E-4</v>
      </c>
      <c r="E357" s="14">
        <f t="shared" ca="1" si="22"/>
        <v>5.2359946164552182E-5</v>
      </c>
      <c r="F357" s="14">
        <f t="shared" ca="1" si="22"/>
        <v>-2.888302106312349E-4</v>
      </c>
      <c r="G357" s="14">
        <f t="shared" ca="1" si="22"/>
        <v>3.8685009006605479E-5</v>
      </c>
      <c r="H357" s="14">
        <f t="shared" ca="1" si="22"/>
        <v>4.0989020560173967E-4</v>
      </c>
      <c r="I357" s="14">
        <f t="shared" ca="1" si="22"/>
        <v>8.6729999164895518E-5</v>
      </c>
      <c r="J357" s="14">
        <f t="shared" ca="1" si="22"/>
        <v>2.4220136167510268E-4</v>
      </c>
      <c r="K357" s="16">
        <f t="shared" ca="1" si="20"/>
        <v>1.2001573589313237E-4</v>
      </c>
    </row>
    <row r="358" spans="1:11" x14ac:dyDescent="0.3">
      <c r="A358">
        <v>357</v>
      </c>
      <c r="B358" s="14">
        <f t="shared" ca="1" si="23"/>
        <v>-4.9933428741404258E-4</v>
      </c>
      <c r="C358" s="14">
        <f t="shared" ca="1" si="22"/>
        <v>-5.3904447549652532E-4</v>
      </c>
      <c r="D358" s="14">
        <f t="shared" ca="1" si="22"/>
        <v>-6.2427839654101186E-4</v>
      </c>
      <c r="E358" s="14">
        <f t="shared" ca="1" si="22"/>
        <v>-7.426463574111686E-4</v>
      </c>
      <c r="F358" s="14">
        <f t="shared" ca="1" si="22"/>
        <v>-5.7758994604547947E-4</v>
      </c>
      <c r="G358" s="14">
        <f t="shared" ca="1" si="22"/>
        <v>-5.3245915715954774E-4</v>
      </c>
      <c r="H358" s="14">
        <f t="shared" ca="1" si="22"/>
        <v>-3.2477595476044938E-4</v>
      </c>
      <c r="I358" s="14">
        <f t="shared" ca="1" si="22"/>
        <v>-2.7416607869616943E-4</v>
      </c>
      <c r="J358" s="14">
        <f t="shared" ca="1" si="22"/>
        <v>-6.3286278517262634E-4</v>
      </c>
      <c r="K358" s="16">
        <f t="shared" ca="1" si="20"/>
        <v>-5.7336986870152066E-4</v>
      </c>
    </row>
    <row r="359" spans="1:11" x14ac:dyDescent="0.3">
      <c r="A359">
        <v>358</v>
      </c>
      <c r="B359" s="14">
        <f t="shared" ca="1" si="23"/>
        <v>4.0652787681117451E-4</v>
      </c>
      <c r="C359" s="14">
        <f t="shared" ca="1" si="22"/>
        <v>4.1354493681824251E-4</v>
      </c>
      <c r="D359" s="14">
        <f t="shared" ca="1" si="22"/>
        <v>2.0310792752147689E-4</v>
      </c>
      <c r="E359" s="14">
        <f t="shared" ca="1" si="22"/>
        <v>2.8412588161427072E-6</v>
      </c>
      <c r="F359" s="14">
        <f t="shared" ca="1" si="22"/>
        <v>1.2337846924788425E-4</v>
      </c>
      <c r="G359" s="14">
        <f t="shared" ca="1" si="22"/>
        <v>1.9067089918516357E-4</v>
      </c>
      <c r="H359" s="14">
        <f t="shared" ca="1" si="22"/>
        <v>2.028110586594684E-4</v>
      </c>
      <c r="I359" s="14">
        <f t="shared" ca="1" si="22"/>
        <v>3.292539744517638E-4</v>
      </c>
      <c r="J359" s="14">
        <f t="shared" ca="1" si="22"/>
        <v>3.5850625818222156E-4</v>
      </c>
      <c r="K359" s="16">
        <f t="shared" ca="1" si="20"/>
        <v>2.4282250987658034E-4</v>
      </c>
    </row>
    <row r="360" spans="1:11" x14ac:dyDescent="0.3">
      <c r="A360">
        <v>359</v>
      </c>
      <c r="B360" s="14">
        <f t="shared" ca="1" si="23"/>
        <v>1.6691533372022405E-4</v>
      </c>
      <c r="C360" s="14">
        <f t="shared" ca="1" si="22"/>
        <v>4.0893002109403001E-4</v>
      </c>
      <c r="D360" s="14">
        <f t="shared" ca="1" si="22"/>
        <v>4.4723821021089597E-4</v>
      </c>
      <c r="E360" s="14">
        <f t="shared" ca="1" si="22"/>
        <v>4.3590044338608319E-4</v>
      </c>
      <c r="F360" s="14">
        <f t="shared" ca="1" si="22"/>
        <v>4.4590280221399247E-4</v>
      </c>
      <c r="G360" s="14">
        <f t="shared" ca="1" si="22"/>
        <v>2.5675464525158653E-4</v>
      </c>
      <c r="H360" s="14">
        <f t="shared" ca="1" si="22"/>
        <v>1.467163436619578E-4</v>
      </c>
      <c r="I360" s="14">
        <f t="shared" ca="1" si="22"/>
        <v>2.6386014474090094E-4</v>
      </c>
      <c r="J360" s="14">
        <f t="shared" ca="1" si="22"/>
        <v>5.9368359301457648E-4</v>
      </c>
      <c r="K360" s="16">
        <f t="shared" ca="1" si="20"/>
        <v>3.0904510296404173E-4</v>
      </c>
    </row>
    <row r="361" spans="1:11" x14ac:dyDescent="0.3">
      <c r="A361">
        <v>360</v>
      </c>
      <c r="B361" s="14">
        <f t="shared" ca="1" si="23"/>
        <v>-3.8992872661092729E-5</v>
      </c>
      <c r="C361" s="14">
        <f t="shared" ca="1" si="22"/>
        <v>-1.8023360993302026E-4</v>
      </c>
      <c r="D361" s="14">
        <f t="shared" ca="1" si="22"/>
        <v>-4.3122653652128326E-5</v>
      </c>
      <c r="E361" s="14">
        <f t="shared" ca="1" si="22"/>
        <v>-1.1369764967475692E-4</v>
      </c>
      <c r="F361" s="14">
        <f t="shared" ca="1" si="22"/>
        <v>-2.0030666451859694E-4</v>
      </c>
      <c r="G361" s="14">
        <f t="shared" ca="1" si="22"/>
        <v>7.0652233113370337E-5</v>
      </c>
      <c r="H361" s="14">
        <f t="shared" ca="1" si="22"/>
        <v>4.7103421806865417E-4</v>
      </c>
      <c r="I361" s="14">
        <f t="shared" ca="1" si="22"/>
        <v>2.0324758904696034E-4</v>
      </c>
      <c r="J361" s="14">
        <f t="shared" ca="1" si="22"/>
        <v>-1.3546890684930769E-4</v>
      </c>
      <c r="K361" s="16">
        <f t="shared" ca="1" si="20"/>
        <v>-6.2411764174427902E-5</v>
      </c>
    </row>
    <row r="362" spans="1:11" x14ac:dyDescent="0.3">
      <c r="A362">
        <v>361</v>
      </c>
      <c r="B362" s="14">
        <f t="shared" ca="1" si="23"/>
        <v>7.0239152945856029E-5</v>
      </c>
      <c r="C362" s="14">
        <f t="shared" ca="1" si="22"/>
        <v>-1.7341728743298533E-4</v>
      </c>
      <c r="D362" s="14">
        <f t="shared" ca="1" si="22"/>
        <v>-7.9104683957607463E-5</v>
      </c>
      <c r="E362" s="14">
        <f t="shared" ca="1" si="22"/>
        <v>-2.7418799520130088E-4</v>
      </c>
      <c r="F362" s="14">
        <f t="shared" ca="1" si="22"/>
        <v>-1.8508503759081518E-4</v>
      </c>
      <c r="G362" s="14">
        <f t="shared" ca="1" si="22"/>
        <v>-6.2274836353958345E-5</v>
      </c>
      <c r="H362" s="14">
        <f t="shared" ca="1" si="22"/>
        <v>-2.183011634543912E-4</v>
      </c>
      <c r="I362" s="14">
        <f t="shared" ca="1" si="22"/>
        <v>-3.0848728484803196E-4</v>
      </c>
      <c r="J362" s="14">
        <f t="shared" ca="1" si="22"/>
        <v>-1.4651662923894618E-4</v>
      </c>
      <c r="K362" s="16">
        <f t="shared" ca="1" si="20"/>
        <v>-1.936270156314156E-4</v>
      </c>
    </row>
    <row r="363" spans="1:11" x14ac:dyDescent="0.3">
      <c r="A363">
        <v>362</v>
      </c>
      <c r="B363" s="14">
        <f t="shared" ca="1" si="23"/>
        <v>-1.2291600464511506E-4</v>
      </c>
      <c r="C363" s="14">
        <f t="shared" ca="1" si="22"/>
        <v>1.6278271318826759E-5</v>
      </c>
      <c r="D363" s="14">
        <f t="shared" ca="1" si="22"/>
        <v>1.2629449087847333E-4</v>
      </c>
      <c r="E363" s="14">
        <f t="shared" ca="1" si="22"/>
        <v>3.2226358596994839E-4</v>
      </c>
      <c r="F363" s="14">
        <f t="shared" ca="1" si="22"/>
        <v>-1.4391669156429989E-4</v>
      </c>
      <c r="G363" s="14">
        <f t="shared" ca="1" si="22"/>
        <v>8.5683968542707759E-5</v>
      </c>
      <c r="H363" s="14">
        <f t="shared" ca="1" si="22"/>
        <v>-2.7880025251598149E-4</v>
      </c>
      <c r="I363" s="14">
        <f t="shared" ca="1" si="22"/>
        <v>-1.688041640605433E-4</v>
      </c>
      <c r="J363" s="14">
        <f t="shared" ca="1" si="22"/>
        <v>-2.3038470507188917E-4</v>
      </c>
      <c r="K363" s="16">
        <f t="shared" ca="1" si="20"/>
        <v>3.9128232531091322E-5</v>
      </c>
    </row>
    <row r="364" spans="1:11" x14ac:dyDescent="0.3">
      <c r="A364">
        <v>363</v>
      </c>
      <c r="B364" s="14">
        <f t="shared" ca="1" si="23"/>
        <v>-1.3161307375300009E-4</v>
      </c>
      <c r="C364" s="14">
        <f t="shared" ca="1" si="22"/>
        <v>-4.346794021833245E-4</v>
      </c>
      <c r="D364" s="14">
        <f t="shared" ca="1" si="22"/>
        <v>-1.0242501786843299E-4</v>
      </c>
      <c r="E364" s="14">
        <f t="shared" ca="1" si="22"/>
        <v>-3.4181633830844283E-4</v>
      </c>
      <c r="F364" s="14">
        <f t="shared" ca="1" si="22"/>
        <v>-1.21097506232402E-4</v>
      </c>
      <c r="G364" s="14">
        <f t="shared" ca="1" si="22"/>
        <v>1.1540975794363919E-5</v>
      </c>
      <c r="H364" s="14">
        <f t="shared" ca="1" si="22"/>
        <v>-1.0542898329966113E-4</v>
      </c>
      <c r="I364" s="14">
        <f t="shared" ca="1" si="22"/>
        <v>-5.0420064919016799E-5</v>
      </c>
      <c r="J364" s="14">
        <f t="shared" ca="1" si="22"/>
        <v>-3.0784627381177129E-4</v>
      </c>
      <c r="K364" s="16">
        <f t="shared" ca="1" si="20"/>
        <v>-2.2265636727902095E-4</v>
      </c>
    </row>
    <row r="365" spans="1:11" x14ac:dyDescent="0.3">
      <c r="A365">
        <v>364</v>
      </c>
      <c r="B365" s="14">
        <f t="shared" ca="1" si="23"/>
        <v>-3.5932560234785917E-4</v>
      </c>
      <c r="C365" s="14">
        <f t="shared" ca="1" si="22"/>
        <v>-1.8834261177198114E-4</v>
      </c>
      <c r="D365" s="14">
        <f t="shared" ca="1" si="22"/>
        <v>-3.5436686656838053E-4</v>
      </c>
      <c r="E365" s="14">
        <f t="shared" ca="1" si="22"/>
        <v>-2.5063415239067355E-4</v>
      </c>
      <c r="F365" s="14">
        <f t="shared" ca="1" si="22"/>
        <v>-2.3854970639081022E-4</v>
      </c>
      <c r="G365" s="14">
        <f t="shared" ca="1" si="22"/>
        <v>-4.8811864469898203E-4</v>
      </c>
      <c r="H365" s="14">
        <f t="shared" ca="1" si="22"/>
        <v>-3.1759734587665325E-4</v>
      </c>
      <c r="I365" s="14">
        <f t="shared" ca="1" si="22"/>
        <v>-9.2493703326114386E-7</v>
      </c>
      <c r="J365" s="14">
        <f t="shared" ca="1" si="22"/>
        <v>-1.8451373428957058E-4</v>
      </c>
      <c r="K365" s="16">
        <f t="shared" ca="1" si="20"/>
        <v>-2.9538147825434823E-4</v>
      </c>
    </row>
    <row r="366" spans="1:11" x14ac:dyDescent="0.3">
      <c r="A366">
        <v>365</v>
      </c>
      <c r="B366" s="14">
        <f t="shared" ca="1" si="23"/>
        <v>4.0216258571978877E-4</v>
      </c>
      <c r="C366" s="14">
        <f t="shared" ca="1" si="22"/>
        <v>4.5055068640210901E-4</v>
      </c>
      <c r="D366" s="14">
        <f t="shared" ca="1" si="22"/>
        <v>3.8205195918835445E-4</v>
      </c>
      <c r="E366" s="14">
        <f t="shared" ca="1" si="22"/>
        <v>5.3492342757094564E-4</v>
      </c>
      <c r="F366" s="14">
        <f t="shared" ca="1" si="22"/>
        <v>5.0113266042778727E-4</v>
      </c>
      <c r="G366" s="14">
        <f t="shared" ca="1" si="22"/>
        <v>6.7828713221996183E-4</v>
      </c>
      <c r="H366" s="14">
        <f t="shared" ca="1" si="22"/>
        <v>4.0600039669493607E-4</v>
      </c>
      <c r="I366" s="14">
        <f t="shared" ca="1" si="22"/>
        <v>7.5027520137866538E-4</v>
      </c>
      <c r="J366" s="14">
        <f t="shared" ca="1" si="22"/>
        <v>2.267808774245197E-4</v>
      </c>
      <c r="K366" s="16">
        <f t="shared" ca="1" si="20"/>
        <v>4.936393720602713E-4</v>
      </c>
    </row>
    <row r="367" spans="1:11" x14ac:dyDescent="0.3">
      <c r="A367">
        <v>366</v>
      </c>
      <c r="B367" s="14">
        <f t="shared" ca="1" si="23"/>
        <v>4.7276540927158211E-4</v>
      </c>
      <c r="C367" s="14">
        <f t="shared" ca="1" si="22"/>
        <v>4.6091042143489943E-4</v>
      </c>
      <c r="D367" s="14">
        <f t="shared" ca="1" si="22"/>
        <v>3.4839061423432596E-4</v>
      </c>
      <c r="E367" s="14">
        <f t="shared" ca="1" si="22"/>
        <v>3.6258854803115546E-4</v>
      </c>
      <c r="F367" s="14">
        <f t="shared" ca="1" si="22"/>
        <v>5.9802699905778657E-4</v>
      </c>
      <c r="G367" s="14">
        <f t="shared" ca="1" si="22"/>
        <v>5.9927812853251348E-4</v>
      </c>
      <c r="H367" s="14">
        <f t="shared" ca="1" si="22"/>
        <v>4.8415622709612827E-4</v>
      </c>
      <c r="I367" s="14">
        <f t="shared" ca="1" si="22"/>
        <v>6.202158308970696E-4</v>
      </c>
      <c r="J367" s="14">
        <f t="shared" ca="1" si="22"/>
        <v>3.3148959182444017E-4</v>
      </c>
      <c r="K367" s="16">
        <f t="shared" ca="1" si="20"/>
        <v>5.6169274514313093E-4</v>
      </c>
    </row>
    <row r="368" spans="1:11" x14ac:dyDescent="0.3">
      <c r="A368">
        <v>367</v>
      </c>
      <c r="B368" s="14">
        <f t="shared" ca="1" si="23"/>
        <v>1.7485818108001254E-4</v>
      </c>
      <c r="C368" s="14">
        <f t="shared" ca="1" si="22"/>
        <v>-1.6237143172581392E-4</v>
      </c>
      <c r="D368" s="14">
        <f t="shared" ca="1" si="22"/>
        <v>5.1728673708461919E-6</v>
      </c>
      <c r="E368" s="14">
        <f t="shared" ca="1" si="22"/>
        <v>-2.7962078510861463E-4</v>
      </c>
      <c r="F368" s="14">
        <f t="shared" ca="1" si="22"/>
        <v>4.9897472723264098E-5</v>
      </c>
      <c r="G368" s="14">
        <f t="shared" ca="1" si="22"/>
        <v>6.8584608075033E-5</v>
      </c>
      <c r="H368" s="14">
        <f t="shared" ca="1" si="22"/>
        <v>1.9062416736455797E-5</v>
      </c>
      <c r="I368" s="14">
        <f t="shared" ca="1" si="22"/>
        <v>1.2849732138840595E-4</v>
      </c>
      <c r="J368" s="14">
        <f t="shared" ca="1" si="22"/>
        <v>-7.0040204960297568E-5</v>
      </c>
      <c r="K368" s="16">
        <f t="shared" ca="1" si="20"/>
        <v>-7.5818770929738204E-5</v>
      </c>
    </row>
    <row r="369" spans="1:11" x14ac:dyDescent="0.3">
      <c r="A369">
        <v>368</v>
      </c>
      <c r="B369" s="14">
        <f t="shared" ca="1" si="23"/>
        <v>1.5340389777945625E-4</v>
      </c>
      <c r="C369" s="14">
        <f t="shared" ca="1" si="22"/>
        <v>-4.6367781280539071E-4</v>
      </c>
      <c r="D369" s="14">
        <f t="shared" ca="1" si="22"/>
        <v>-4.2005954583414912E-4</v>
      </c>
      <c r="E369" s="14">
        <f t="shared" ca="1" si="22"/>
        <v>-5.160098940811714E-4</v>
      </c>
      <c r="F369" s="14">
        <f t="shared" ca="1" si="22"/>
        <v>-1.0436152193624612E-4</v>
      </c>
      <c r="G369" s="14">
        <f t="shared" ca="1" si="22"/>
        <v>-2.6384887163800213E-4</v>
      </c>
      <c r="H369" s="14">
        <f t="shared" ca="1" si="22"/>
        <v>-1.2863120164326305E-4</v>
      </c>
      <c r="I369" s="14">
        <f t="shared" ca="1" si="22"/>
        <v>-1.4187638916424275E-5</v>
      </c>
      <c r="J369" s="14">
        <f t="shared" ca="1" si="22"/>
        <v>3.2266323168072874E-5</v>
      </c>
      <c r="K369" s="16">
        <f t="shared" ca="1" si="20"/>
        <v>-2.7343410473814228E-4</v>
      </c>
    </row>
    <row r="370" spans="1:11" x14ac:dyDescent="0.3">
      <c r="A370">
        <v>369</v>
      </c>
      <c r="B370" s="14">
        <f t="shared" ca="1" si="23"/>
        <v>-1.4629381220968273E-4</v>
      </c>
      <c r="C370" s="14">
        <f t="shared" ca="1" si="22"/>
        <v>-2.3274683057211703E-4</v>
      </c>
      <c r="D370" s="14">
        <f t="shared" ca="1" si="22"/>
        <v>-6.0250570942159854E-4</v>
      </c>
      <c r="E370" s="14">
        <f t="shared" ca="1" si="22"/>
        <v>-1.7174119299557253E-4</v>
      </c>
      <c r="F370" s="14">
        <f t="shared" ca="1" si="22"/>
        <v>-1.9410546302567856E-4</v>
      </c>
      <c r="G370" s="14">
        <f t="shared" ca="1" si="22"/>
        <v>-1.9190015203877366E-4</v>
      </c>
      <c r="H370" s="14">
        <f t="shared" ca="1" si="22"/>
        <v>-2.8788272481312455E-4</v>
      </c>
      <c r="I370" s="14">
        <f t="shared" ca="1" si="22"/>
        <v>-4.3688476228130743E-4</v>
      </c>
      <c r="J370" s="14">
        <f t="shared" ca="1" si="22"/>
        <v>-2.3815987199401667E-4</v>
      </c>
      <c r="K370" s="16">
        <f t="shared" ca="1" si="20"/>
        <v>-3.2387649150622332E-4</v>
      </c>
    </row>
    <row r="371" spans="1:11" x14ac:dyDescent="0.3">
      <c r="A371">
        <v>370</v>
      </c>
      <c r="B371" s="14">
        <f t="shared" ca="1" si="23"/>
        <v>-7.8821862470486708E-7</v>
      </c>
      <c r="C371" s="14">
        <f t="shared" ca="1" si="22"/>
        <v>-6.0271677917463972E-5</v>
      </c>
      <c r="D371" s="14">
        <f t="shared" ca="1" si="22"/>
        <v>-5.74619910807885E-5</v>
      </c>
      <c r="E371" s="14">
        <f t="shared" ca="1" si="22"/>
        <v>-1.2836272965458656E-4</v>
      </c>
      <c r="F371" s="14">
        <f t="shared" ca="1" si="22"/>
        <v>-9.7744907552244569E-5</v>
      </c>
      <c r="G371" s="14">
        <f t="shared" ca="1" si="22"/>
        <v>-6.7891089063845672E-5</v>
      </c>
      <c r="H371" s="14">
        <f t="shared" ca="1" si="22"/>
        <v>1.3734767957927191E-4</v>
      </c>
      <c r="I371" s="14">
        <f t="shared" ca="1" si="22"/>
        <v>-1.1500113073181762E-4</v>
      </c>
      <c r="J371" s="14">
        <f t="shared" ca="1" si="22"/>
        <v>-2.8897057919081764E-4</v>
      </c>
      <c r="K371" s="16">
        <f t="shared" ca="1" si="20"/>
        <v>-6.7729640052631367E-5</v>
      </c>
    </row>
    <row r="372" spans="1:11" x14ac:dyDescent="0.3">
      <c r="A372">
        <v>371</v>
      </c>
      <c r="B372" s="14">
        <f t="shared" ca="1" si="23"/>
        <v>5.5790492527615454E-4</v>
      </c>
      <c r="C372" s="14">
        <f t="shared" ca="1" si="22"/>
        <v>5.6858347013129067E-4</v>
      </c>
      <c r="D372" s="14">
        <f t="shared" ca="1" si="22"/>
        <v>6.1507750737393226E-4</v>
      </c>
      <c r="E372" s="14">
        <f t="shared" ca="1" si="22"/>
        <v>2.9267011939544977E-4</v>
      </c>
      <c r="F372" s="14">
        <f t="shared" ca="1" si="22"/>
        <v>4.730433973048658E-4</v>
      </c>
      <c r="G372" s="14">
        <f t="shared" ca="1" si="22"/>
        <v>3.7811736113449755E-4</v>
      </c>
      <c r="H372" s="14">
        <f t="shared" ca="1" si="22"/>
        <v>5.6268461898698573E-4</v>
      </c>
      <c r="I372" s="14">
        <f t="shared" ca="1" si="22"/>
        <v>2.0234290961678575E-5</v>
      </c>
      <c r="J372" s="14">
        <f t="shared" ca="1" si="22"/>
        <v>2.7338214262104477E-4</v>
      </c>
      <c r="K372" s="16">
        <f t="shared" ca="1" si="20"/>
        <v>4.3628961838796087E-4</v>
      </c>
    </row>
    <row r="373" spans="1:11" x14ac:dyDescent="0.3">
      <c r="A373">
        <v>372</v>
      </c>
      <c r="B373" s="14">
        <f t="shared" ca="1" si="23"/>
        <v>-1.2276460456247504E-4</v>
      </c>
      <c r="C373" s="14">
        <f t="shared" ca="1" si="22"/>
        <v>-2.5952081942028581E-4</v>
      </c>
      <c r="D373" s="14">
        <f t="shared" ca="1" si="22"/>
        <v>2.2143506158649745E-4</v>
      </c>
      <c r="E373" s="14">
        <f t="shared" ca="1" si="22"/>
        <v>1.9495861467084017E-5</v>
      </c>
      <c r="F373" s="14">
        <f t="shared" ca="1" si="22"/>
        <v>3.3036840182502046E-4</v>
      </c>
      <c r="G373" s="14">
        <f t="shared" ca="1" si="22"/>
        <v>6.0456514460504029E-5</v>
      </c>
      <c r="H373" s="14">
        <f t="shared" ca="1" si="22"/>
        <v>-2.3943584569164014E-4</v>
      </c>
      <c r="I373" s="14">
        <f t="shared" ca="1" si="22"/>
        <v>2.3466243041541382E-5</v>
      </c>
      <c r="J373" s="14">
        <f t="shared" ca="1" si="22"/>
        <v>-2.2559691997753586E-4</v>
      </c>
      <c r="K373" s="16">
        <f t="shared" ca="1" si="20"/>
        <v>-1.2824726914091299E-4</v>
      </c>
    </row>
    <row r="374" spans="1:11" x14ac:dyDescent="0.3">
      <c r="A374">
        <v>373</v>
      </c>
      <c r="B374" s="14">
        <f t="shared" ca="1" si="23"/>
        <v>3.5778813466898939E-5</v>
      </c>
      <c r="C374" s="14">
        <f t="shared" ca="1" si="22"/>
        <v>4.0105886665902279E-4</v>
      </c>
      <c r="D374" s="14">
        <f t="shared" ca="1" si="22"/>
        <v>5.3653812316375375E-4</v>
      </c>
      <c r="E374" s="14">
        <f t="shared" ca="1" si="22"/>
        <v>4.1231848300961587E-4</v>
      </c>
      <c r="F374" s="14">
        <f t="shared" ca="1" si="22"/>
        <v>2.3249959002676654E-4</v>
      </c>
      <c r="G374" s="14">
        <f t="shared" ca="1" si="22"/>
        <v>3.4767928027938893E-4</v>
      </c>
      <c r="H374" s="14">
        <f t="shared" ca="1" si="22"/>
        <v>4.4529221379558114E-4</v>
      </c>
      <c r="I374" s="14">
        <f t="shared" ca="1" si="22"/>
        <v>1.3910047542512418E-4</v>
      </c>
      <c r="J374" s="14">
        <f t="shared" ca="1" si="22"/>
        <v>2.8298940815579544E-4</v>
      </c>
      <c r="K374" s="16">
        <f t="shared" ca="1" si="20"/>
        <v>3.1058960913245021E-4</v>
      </c>
    </row>
    <row r="375" spans="1:11" x14ac:dyDescent="0.3">
      <c r="A375">
        <v>374</v>
      </c>
      <c r="B375" s="14">
        <f t="shared" ca="1" si="23"/>
        <v>9.1492754305041307E-4</v>
      </c>
      <c r="C375" s="14">
        <f t="shared" ca="1" si="22"/>
        <v>3.5745063699454851E-4</v>
      </c>
      <c r="D375" s="14">
        <f t="shared" ca="1" si="22"/>
        <v>5.5121494500838986E-4</v>
      </c>
      <c r="E375" s="14">
        <f t="shared" ca="1" si="22"/>
        <v>8.3537946914092253E-4</v>
      </c>
      <c r="F375" s="14">
        <f t="shared" ca="1" si="22"/>
        <v>5.3626953120792869E-4</v>
      </c>
      <c r="G375" s="14">
        <f t="shared" ca="1" si="22"/>
        <v>5.0511015510429271E-4</v>
      </c>
      <c r="H375" s="14">
        <f t="shared" ca="1" si="22"/>
        <v>6.265665754710101E-4</v>
      </c>
      <c r="I375" s="14">
        <f t="shared" ca="1" si="22"/>
        <v>4.3756129730521299E-4</v>
      </c>
      <c r="J375" s="14">
        <f t="shared" ca="1" si="22"/>
        <v>5.4706454131260237E-4</v>
      </c>
      <c r="K375" s="16">
        <f t="shared" ca="1" si="20"/>
        <v>6.6268386202275077E-4</v>
      </c>
    </row>
    <row r="376" spans="1:11" x14ac:dyDescent="0.3">
      <c r="A376">
        <v>375</v>
      </c>
      <c r="B376" s="14">
        <f t="shared" ca="1" si="23"/>
        <v>-2.436881704147229E-4</v>
      </c>
      <c r="C376" s="14">
        <f t="shared" ca="1" si="22"/>
        <v>-5.2580475496007378E-4</v>
      </c>
      <c r="D376" s="14">
        <f t="shared" ca="1" si="22"/>
        <v>-3.7234870073816497E-4</v>
      </c>
      <c r="E376" s="14">
        <f t="shared" ca="1" si="22"/>
        <v>-5.0971324285595623E-4</v>
      </c>
      <c r="F376" s="14">
        <f t="shared" ca="1" si="22"/>
        <v>-5.731808875358024E-4</v>
      </c>
      <c r="G376" s="14">
        <f t="shared" ca="1" si="22"/>
        <v>-6.9692075057407692E-4</v>
      </c>
      <c r="H376" s="14">
        <f t="shared" ca="1" si="22"/>
        <v>-8.8470939742057064E-4</v>
      </c>
      <c r="I376" s="14">
        <f t="shared" ca="1" si="22"/>
        <v>-7.9787419406749001E-4</v>
      </c>
      <c r="J376" s="14">
        <f t="shared" ca="1" si="22"/>
        <v>-5.4210855036319493E-4</v>
      </c>
      <c r="K376" s="16">
        <f t="shared" ca="1" si="20"/>
        <v>-6.4869043800453113E-4</v>
      </c>
    </row>
    <row r="377" spans="1:11" x14ac:dyDescent="0.3">
      <c r="A377">
        <v>376</v>
      </c>
      <c r="B377" s="14">
        <f t="shared" ca="1" si="23"/>
        <v>-3.9927266188425443E-4</v>
      </c>
      <c r="C377" s="14">
        <f t="shared" ca="1" si="22"/>
        <v>-5.2643863436768566E-5</v>
      </c>
      <c r="D377" s="14">
        <f t="shared" ca="1" si="22"/>
        <v>-3.4336054057999333E-4</v>
      </c>
      <c r="E377" s="14">
        <f t="shared" ca="1" si="22"/>
        <v>-3.3450657266223457E-4</v>
      </c>
      <c r="F377" s="14">
        <f t="shared" ca="1" si="22"/>
        <v>-1.0600404029759309E-4</v>
      </c>
      <c r="G377" s="14">
        <f t="shared" ca="1" si="22"/>
        <v>-5.2182743741585244E-4</v>
      </c>
      <c r="H377" s="14">
        <f t="shared" ca="1" si="22"/>
        <v>-4.0602241663368599E-5</v>
      </c>
      <c r="I377" s="14">
        <f t="shared" ca="1" si="22"/>
        <v>-1.5947389026838189E-4</v>
      </c>
      <c r="J377" s="14">
        <f t="shared" ca="1" si="22"/>
        <v>-5.4673638246160029E-4</v>
      </c>
      <c r="K377" s="16">
        <f t="shared" ca="1" si="20"/>
        <v>-1.7090940675479457E-4</v>
      </c>
    </row>
    <row r="378" spans="1:11" x14ac:dyDescent="0.3">
      <c r="A378">
        <v>377</v>
      </c>
      <c r="B378" s="14">
        <f t="shared" ca="1" si="23"/>
        <v>-6.5836735990299465E-5</v>
      </c>
      <c r="C378" s="14">
        <f t="shared" ca="1" si="22"/>
        <v>9.6802875357456902E-5</v>
      </c>
      <c r="D378" s="14">
        <f t="shared" ca="1" si="22"/>
        <v>-9.7003847184362748E-5</v>
      </c>
      <c r="E378" s="14">
        <f t="shared" ca="1" si="22"/>
        <v>-5.2834401371206957E-5</v>
      </c>
      <c r="F378" s="14">
        <f t="shared" ca="1" si="22"/>
        <v>-9.9460225294377121E-5</v>
      </c>
      <c r="G378" s="14">
        <f t="shared" ca="1" si="22"/>
        <v>-3.4541006603890713E-4</v>
      </c>
      <c r="H378" s="14">
        <f t="shared" ca="1" si="22"/>
        <v>-2.5345268855165624E-5</v>
      </c>
      <c r="I378" s="14">
        <f t="shared" ca="1" si="22"/>
        <v>3.8377128884462431E-6</v>
      </c>
      <c r="J378" s="14">
        <f t="shared" ca="1" si="22"/>
        <v>-3.7925620836781092E-4</v>
      </c>
      <c r="K378" s="16">
        <f t="shared" ca="1" si="20"/>
        <v>-6.3081847023165977E-5</v>
      </c>
    </row>
    <row r="379" spans="1:11" x14ac:dyDescent="0.3">
      <c r="A379">
        <v>378</v>
      </c>
      <c r="B379" s="14">
        <f t="shared" ca="1" si="23"/>
        <v>4.1793132691960201E-5</v>
      </c>
      <c r="C379" s="14">
        <f t="shared" ca="1" si="22"/>
        <v>-4.6394376695078176E-5</v>
      </c>
      <c r="D379" s="14">
        <f t="shared" ca="1" si="22"/>
        <v>8.8739268310449615E-5</v>
      </c>
      <c r="E379" s="14">
        <f t="shared" ca="1" si="22"/>
        <v>-1.2347133359621123E-4</v>
      </c>
      <c r="F379" s="14">
        <f t="shared" ca="1" si="22"/>
        <v>9.3898286322261922E-5</v>
      </c>
      <c r="G379" s="14">
        <f t="shared" ca="1" si="22"/>
        <v>-2.8611106244575855E-4</v>
      </c>
      <c r="H379" s="14">
        <f t="shared" ca="1" si="22"/>
        <v>-2.8091146738666204E-4</v>
      </c>
      <c r="I379" s="14">
        <f t="shared" ca="1" si="22"/>
        <v>-8.5377506363048042E-5</v>
      </c>
      <c r="J379" s="14">
        <f t="shared" ca="1" si="22"/>
        <v>1.0275189708057289E-4</v>
      </c>
      <c r="K379" s="16">
        <f t="shared" ca="1" si="20"/>
        <v>-1.3085318912088305E-4</v>
      </c>
    </row>
    <row r="380" spans="1:11" x14ac:dyDescent="0.3">
      <c r="A380">
        <v>379</v>
      </c>
      <c r="B380" s="14">
        <f t="shared" ca="1" si="23"/>
        <v>4.818970283970249E-5</v>
      </c>
      <c r="C380" s="14">
        <f t="shared" ca="1" si="22"/>
        <v>-3.38939291522433E-4</v>
      </c>
      <c r="D380" s="14">
        <f t="shared" ca="1" si="22"/>
        <v>1.4310434841009097E-4</v>
      </c>
      <c r="E380" s="14">
        <f t="shared" ca="1" si="22"/>
        <v>6.0111745150286561E-5</v>
      </c>
      <c r="F380" s="14">
        <f t="shared" ca="1" si="22"/>
        <v>-9.2571806812916191E-5</v>
      </c>
      <c r="G380" s="14">
        <f t="shared" ca="1" si="22"/>
        <v>-1.5778672030253979E-4</v>
      </c>
      <c r="H380" s="14">
        <f t="shared" ca="1" si="22"/>
        <v>-3.3558403057601664E-5</v>
      </c>
      <c r="I380" s="14">
        <f t="shared" ca="1" si="22"/>
        <v>-1.3487344111766565E-4</v>
      </c>
      <c r="J380" s="14">
        <f t="shared" ca="1" si="22"/>
        <v>-1.9714940958477645E-4</v>
      </c>
      <c r="K380" s="16">
        <f t="shared" ca="1" si="20"/>
        <v>-7.6734999212599395E-5</v>
      </c>
    </row>
    <row r="381" spans="1:11" x14ac:dyDescent="0.3">
      <c r="A381">
        <v>380</v>
      </c>
      <c r="B381" s="14">
        <f t="shared" ca="1" si="23"/>
        <v>4.1672720629002763E-5</v>
      </c>
      <c r="C381" s="14">
        <f t="shared" ca="1" si="22"/>
        <v>4.1516402582993177E-4</v>
      </c>
      <c r="D381" s="14">
        <f t="shared" ca="1" si="22"/>
        <v>-3.9303926281373855E-5</v>
      </c>
      <c r="E381" s="14">
        <f t="shared" ca="1" si="22"/>
        <v>1.0901312338994156E-4</v>
      </c>
      <c r="F381" s="14">
        <f t="shared" ca="1" si="22"/>
        <v>2.3463089891895701E-4</v>
      </c>
      <c r="G381" s="14">
        <f t="shared" ca="1" si="22"/>
        <v>2.8099194292328803E-4</v>
      </c>
      <c r="H381" s="14">
        <f t="shared" ca="1" si="22"/>
        <v>3.0145722343790797E-5</v>
      </c>
      <c r="I381" s="14">
        <f t="shared" ca="1" si="22"/>
        <v>2.2327178452030333E-4</v>
      </c>
      <c r="J381" s="14">
        <f t="shared" ca="1" si="22"/>
        <v>4.7644094627146333E-4</v>
      </c>
      <c r="K381" s="16">
        <f t="shared" ca="1" si="20"/>
        <v>1.4631578445544404E-4</v>
      </c>
    </row>
    <row r="382" spans="1:11" x14ac:dyDescent="0.3">
      <c r="A382">
        <v>381</v>
      </c>
      <c r="B382" s="14">
        <f t="shared" ca="1" si="23"/>
        <v>-3.324281704844079E-5</v>
      </c>
      <c r="C382" s="14">
        <f t="shared" ca="1" si="22"/>
        <v>1.0244415715004865E-5</v>
      </c>
      <c r="D382" s="14">
        <f t="shared" ca="1" si="22"/>
        <v>-1.7113698184216953E-5</v>
      </c>
      <c r="E382" s="14">
        <f t="shared" ca="1" si="22"/>
        <v>-1.16443288585114E-4</v>
      </c>
      <c r="F382" s="14">
        <f t="shared" ca="1" si="22"/>
        <v>-2.7234368358199079E-4</v>
      </c>
      <c r="G382" s="14">
        <f t="shared" ca="1" si="22"/>
        <v>-5.4898079582071913E-4</v>
      </c>
      <c r="H382" s="14">
        <f t="shared" ca="1" si="22"/>
        <v>-1.5676737924717705E-4</v>
      </c>
      <c r="I382" s="14">
        <f t="shared" ca="1" si="22"/>
        <v>1.664131493357033E-5</v>
      </c>
      <c r="J382" s="14">
        <f t="shared" ca="1" si="22"/>
        <v>-2.5022122839819198E-4</v>
      </c>
      <c r="K382" s="16">
        <f t="shared" ca="1" si="20"/>
        <v>-1.1962224167124081E-4</v>
      </c>
    </row>
    <row r="383" spans="1:11" x14ac:dyDescent="0.3">
      <c r="A383">
        <v>382</v>
      </c>
      <c r="B383" s="14">
        <f t="shared" ca="1" si="23"/>
        <v>4.6516404593058275E-5</v>
      </c>
      <c r="C383" s="14">
        <f t="shared" ca="1" si="22"/>
        <v>-4.0036948779782912E-4</v>
      </c>
      <c r="D383" s="14">
        <f t="shared" ca="1" si="22"/>
        <v>2.5477619929287029E-5</v>
      </c>
      <c r="E383" s="14">
        <f t="shared" ca="1" si="22"/>
        <v>1.9229371142458722E-4</v>
      </c>
      <c r="F383" s="14">
        <f t="shared" ca="1" si="22"/>
        <v>-1.9733073550793381E-4</v>
      </c>
      <c r="G383" s="14">
        <f t="shared" ca="1" si="22"/>
        <v>-2.1518984800154118E-4</v>
      </c>
      <c r="H383" s="14">
        <f t="shared" ca="1" si="22"/>
        <v>1.3752049682533612E-5</v>
      </c>
      <c r="I383" s="14">
        <f t="shared" ca="1" si="22"/>
        <v>2.6592568984075025E-4</v>
      </c>
      <c r="J383" s="14">
        <f t="shared" ca="1" si="22"/>
        <v>-1.7950529254432586E-4</v>
      </c>
      <c r="K383" s="16">
        <f t="shared" ca="1" si="20"/>
        <v>-7.3087555015763124E-7</v>
      </c>
    </row>
    <row r="384" spans="1:11" x14ac:dyDescent="0.3">
      <c r="A384">
        <v>383</v>
      </c>
      <c r="B384" s="14">
        <f t="shared" ca="1" si="23"/>
        <v>4.2698983508110226E-4</v>
      </c>
      <c r="C384" s="14">
        <f t="shared" ca="1" si="22"/>
        <v>1.7911231163367439E-4</v>
      </c>
      <c r="D384" s="14">
        <f t="shared" ca="1" si="22"/>
        <v>6.2510227016131389E-4</v>
      </c>
      <c r="E384" s="14">
        <f t="shared" ca="1" si="22"/>
        <v>2.3258108164682186E-4</v>
      </c>
      <c r="F384" s="14">
        <f t="shared" ca="1" si="22"/>
        <v>4.1234787764511888E-4</v>
      </c>
      <c r="G384" s="14">
        <f t="shared" ca="1" si="22"/>
        <v>5.3368364215114646E-4</v>
      </c>
      <c r="H384" s="14">
        <f t="shared" ca="1" si="22"/>
        <v>2.0327047958122271E-4</v>
      </c>
      <c r="I384" s="14">
        <f t="shared" ca="1" si="22"/>
        <v>3.315013218005923E-4</v>
      </c>
      <c r="J384" s="14">
        <f t="shared" ca="1" si="22"/>
        <v>2.9512338737224425E-4</v>
      </c>
      <c r="K384" s="16">
        <f t="shared" ca="1" si="20"/>
        <v>4.2977193903544626E-4</v>
      </c>
    </row>
    <row r="385" spans="1:11" x14ac:dyDescent="0.3">
      <c r="A385">
        <v>384</v>
      </c>
      <c r="B385" s="14">
        <f t="shared" ca="1" si="23"/>
        <v>-4.1163714489909973E-4</v>
      </c>
      <c r="C385" s="14">
        <f t="shared" ca="1" si="22"/>
        <v>-2.1790852448118933E-4</v>
      </c>
      <c r="D385" s="14">
        <f t="shared" ca="1" si="22"/>
        <v>-2.1766589550438844E-4</v>
      </c>
      <c r="E385" s="14">
        <f t="shared" ca="1" si="22"/>
        <v>-1.5952205507226749E-4</v>
      </c>
      <c r="F385" s="14">
        <f t="shared" ca="1" si="22"/>
        <v>-5.7971791498528957E-4</v>
      </c>
      <c r="G385" s="14">
        <f t="shared" ca="1" si="22"/>
        <v>-4.534407607732584E-4</v>
      </c>
      <c r="H385" s="14">
        <f t="shared" ca="1" si="22"/>
        <v>-7.8551352200862822E-4</v>
      </c>
      <c r="I385" s="14">
        <f t="shared" ca="1" si="22"/>
        <v>-4.0521449489974286E-4</v>
      </c>
      <c r="J385" s="14">
        <f t="shared" ca="1" si="22"/>
        <v>-1.7166731950651095E-4</v>
      </c>
      <c r="K385" s="16">
        <f t="shared" ca="1" si="20"/>
        <v>-6.0422819633746663E-4</v>
      </c>
    </row>
    <row r="386" spans="1:11" x14ac:dyDescent="0.3">
      <c r="A386">
        <v>385</v>
      </c>
      <c r="B386" s="14">
        <f t="shared" ca="1" si="23"/>
        <v>-7.0632418826561266E-4</v>
      </c>
      <c r="C386" s="14">
        <f t="shared" ca="1" si="22"/>
        <v>-5.3268135455712359E-4</v>
      </c>
      <c r="D386" s="14">
        <f t="shared" ca="1" si="22"/>
        <v>-5.5787756849215474E-4</v>
      </c>
      <c r="E386" s="14">
        <f t="shared" ca="1" si="22"/>
        <v>-2.9771876011313653E-4</v>
      </c>
      <c r="F386" s="14">
        <f t="shared" ca="1" si="22"/>
        <v>-7.6157561633568324E-4</v>
      </c>
      <c r="G386" s="14">
        <f t="shared" ca="1" si="22"/>
        <v>-3.6073369043258059E-4</v>
      </c>
      <c r="H386" s="14">
        <f t="shared" ca="1" si="22"/>
        <v>-4.2252120553616163E-4</v>
      </c>
      <c r="I386" s="14">
        <f t="shared" ca="1" si="22"/>
        <v>-4.3603874261021098E-4</v>
      </c>
      <c r="J386" s="14">
        <f t="shared" ca="1" si="22"/>
        <v>-6.0096487244073169E-4</v>
      </c>
      <c r="K386" s="16">
        <f t="shared" ca="1" si="20"/>
        <v>-5.3466365321255642E-4</v>
      </c>
    </row>
    <row r="387" spans="1:11" x14ac:dyDescent="0.3">
      <c r="A387">
        <v>386</v>
      </c>
      <c r="B387" s="14">
        <f t="shared" ca="1" si="23"/>
        <v>5.7219243913155231E-4</v>
      </c>
      <c r="C387" s="14">
        <f t="shared" ca="1" si="22"/>
        <v>7.0786524428681919E-4</v>
      </c>
      <c r="D387" s="14">
        <f t="shared" ca="1" si="22"/>
        <v>4.6940337991552029E-4</v>
      </c>
      <c r="E387" s="14">
        <f t="shared" ca="1" si="22"/>
        <v>1.1590674462832364E-3</v>
      </c>
      <c r="F387" s="14">
        <f t="shared" ca="1" si="22"/>
        <v>4.5597234922702525E-4</v>
      </c>
      <c r="G387" s="14">
        <f t="shared" ca="1" si="22"/>
        <v>3.7900319995802826E-4</v>
      </c>
      <c r="H387" s="14">
        <f t="shared" ca="1" si="22"/>
        <v>4.3347683392848141E-4</v>
      </c>
      <c r="I387" s="14">
        <f t="shared" ca="1" si="22"/>
        <v>7.1561643575911583E-4</v>
      </c>
      <c r="J387" s="14">
        <f t="shared" ca="1" si="22"/>
        <v>7.1570672291658758E-4</v>
      </c>
      <c r="K387" s="16">
        <f t="shared" ref="K387:K450" ca="1" si="24">_xlfn.NORM.INV(RAND(),0,0.0004)</f>
        <v>7.7003687877075851E-4</v>
      </c>
    </row>
    <row r="388" spans="1:11" x14ac:dyDescent="0.3">
      <c r="A388">
        <v>387</v>
      </c>
      <c r="B388" s="14">
        <f t="shared" ca="1" si="23"/>
        <v>-7.2724913763284551E-5</v>
      </c>
      <c r="C388" s="14">
        <f t="shared" ca="1" si="22"/>
        <v>-3.5988683189922043E-4</v>
      </c>
      <c r="D388" s="14">
        <f t="shared" ca="1" si="22"/>
        <v>-2.4788374882059289E-4</v>
      </c>
      <c r="E388" s="14">
        <f t="shared" ref="C388:J420" ca="1" si="25">0.8*$K388 + 0.6*_xlfn.NORM.INV(RAND(),0,0.0003)</f>
        <v>-4.858256045613823E-4</v>
      </c>
      <c r="F388" s="14">
        <f t="shared" ca="1" si="25"/>
        <v>-2.9614291719326741E-4</v>
      </c>
      <c r="G388" s="14">
        <f t="shared" ca="1" si="25"/>
        <v>1.1577267569884631E-4</v>
      </c>
      <c r="H388" s="14">
        <f t="shared" ca="1" si="25"/>
        <v>-4.4841583375402748E-4</v>
      </c>
      <c r="I388" s="14">
        <f t="shared" ca="1" si="25"/>
        <v>-3.8999227429835793E-4</v>
      </c>
      <c r="J388" s="14">
        <f t="shared" ca="1" si="25"/>
        <v>-2.1570760835382927E-4</v>
      </c>
      <c r="K388" s="16">
        <f t="shared" ca="1" si="24"/>
        <v>-3.3049309256422295E-4</v>
      </c>
    </row>
    <row r="389" spans="1:11" x14ac:dyDescent="0.3">
      <c r="A389">
        <v>388</v>
      </c>
      <c r="B389" s="14">
        <f t="shared" ca="1" si="23"/>
        <v>-2.5903976163192867E-4</v>
      </c>
      <c r="C389" s="14">
        <f t="shared" ca="1" si="25"/>
        <v>-4.7536123682807873E-4</v>
      </c>
      <c r="D389" s="14">
        <f t="shared" ca="1" si="25"/>
        <v>-5.1152705777035611E-4</v>
      </c>
      <c r="E389" s="14">
        <f t="shared" ca="1" si="25"/>
        <v>-4.1571119985451383E-4</v>
      </c>
      <c r="F389" s="14">
        <f t="shared" ca="1" si="25"/>
        <v>-3.232941966086725E-4</v>
      </c>
      <c r="G389" s="14">
        <f t="shared" ca="1" si="25"/>
        <v>-3.2756958543111076E-4</v>
      </c>
      <c r="H389" s="14">
        <f t="shared" ca="1" si="25"/>
        <v>-3.7485283676717054E-4</v>
      </c>
      <c r="I389" s="14">
        <f t="shared" ca="1" si="25"/>
        <v>-3.7218289912091908E-4</v>
      </c>
      <c r="J389" s="14">
        <f t="shared" ca="1" si="25"/>
        <v>-6.1020089044776975E-4</v>
      </c>
      <c r="K389" s="16">
        <f t="shared" ca="1" si="24"/>
        <v>-4.914713856786888E-4</v>
      </c>
    </row>
    <row r="390" spans="1:11" x14ac:dyDescent="0.3">
      <c r="A390">
        <v>389</v>
      </c>
      <c r="B390" s="14">
        <f t="shared" ca="1" si="23"/>
        <v>-2.7067358072505341E-4</v>
      </c>
      <c r="C390" s="14">
        <f t="shared" ca="1" si="25"/>
        <v>2.0191923370016523E-4</v>
      </c>
      <c r="D390" s="14">
        <f t="shared" ca="1" si="25"/>
        <v>-2.056519639235931E-4</v>
      </c>
      <c r="E390" s="14">
        <f t="shared" ca="1" si="25"/>
        <v>-2.7627374329931826E-4</v>
      </c>
      <c r="F390" s="14">
        <f t="shared" ca="1" si="25"/>
        <v>-4.8366067822697481E-5</v>
      </c>
      <c r="G390" s="14">
        <f t="shared" ca="1" si="25"/>
        <v>-1.3843800000253108E-4</v>
      </c>
      <c r="H390" s="14">
        <f t="shared" ca="1" si="25"/>
        <v>-3.5365115959429781E-4</v>
      </c>
      <c r="I390" s="14">
        <f t="shared" ca="1" si="25"/>
        <v>-4.0724348071731573E-4</v>
      </c>
      <c r="J390" s="14">
        <f t="shared" ca="1" si="25"/>
        <v>-2.9438959214113982E-4</v>
      </c>
      <c r="K390" s="16">
        <f t="shared" ca="1" si="24"/>
        <v>-2.2818004924621049E-4</v>
      </c>
    </row>
    <row r="391" spans="1:11" x14ac:dyDescent="0.3">
      <c r="A391">
        <v>390</v>
      </c>
      <c r="B391" s="14">
        <f t="shared" ca="1" si="23"/>
        <v>-4.6023321498823706E-4</v>
      </c>
      <c r="C391" s="14">
        <f t="shared" ca="1" si="25"/>
        <v>-3.6997867550541736E-4</v>
      </c>
      <c r="D391" s="14">
        <f t="shared" ca="1" si="25"/>
        <v>-1.0737002670371205E-4</v>
      </c>
      <c r="E391" s="14">
        <f t="shared" ca="1" si="25"/>
        <v>-4.4770458343329381E-4</v>
      </c>
      <c r="F391" s="14">
        <f t="shared" ca="1" si="25"/>
        <v>-2.9359185401137507E-4</v>
      </c>
      <c r="G391" s="14">
        <f t="shared" ca="1" si="25"/>
        <v>-4.7058457297243064E-4</v>
      </c>
      <c r="H391" s="14">
        <f t="shared" ca="1" si="25"/>
        <v>-3.4065211442317963E-4</v>
      </c>
      <c r="I391" s="14">
        <f t="shared" ca="1" si="25"/>
        <v>-3.3958292940498944E-4</v>
      </c>
      <c r="J391" s="14">
        <f t="shared" ca="1" si="25"/>
        <v>-1.9427374175353201E-4</v>
      </c>
      <c r="K391" s="16">
        <f t="shared" ca="1" si="24"/>
        <v>-4.0173307411890815E-4</v>
      </c>
    </row>
    <row r="392" spans="1:11" x14ac:dyDescent="0.3">
      <c r="A392">
        <v>391</v>
      </c>
      <c r="B392" s="14">
        <f t="shared" ca="1" si="23"/>
        <v>1.3875187827409093E-4</v>
      </c>
      <c r="C392" s="14">
        <f t="shared" ca="1" si="25"/>
        <v>1.7099529118331838E-4</v>
      </c>
      <c r="D392" s="14">
        <f t="shared" ca="1" si="25"/>
        <v>-1.70985286883747E-4</v>
      </c>
      <c r="E392" s="14">
        <f t="shared" ca="1" si="25"/>
        <v>2.464861141373865E-5</v>
      </c>
      <c r="F392" s="14">
        <f t="shared" ca="1" si="25"/>
        <v>2.318236487013333E-4</v>
      </c>
      <c r="G392" s="14">
        <f t="shared" ca="1" si="25"/>
        <v>6.2517662833502208E-5</v>
      </c>
      <c r="H392" s="14">
        <f t="shared" ca="1" si="25"/>
        <v>-1.1593743813986296E-4</v>
      </c>
      <c r="I392" s="14">
        <f t="shared" ca="1" si="25"/>
        <v>-2.1464791928711347E-4</v>
      </c>
      <c r="J392" s="14">
        <f t="shared" ca="1" si="25"/>
        <v>-1.2507909578721198E-4</v>
      </c>
      <c r="K392" s="16">
        <f t="shared" ca="1" si="24"/>
        <v>-2.7313002827663631E-5</v>
      </c>
    </row>
    <row r="393" spans="1:11" x14ac:dyDescent="0.3">
      <c r="A393">
        <v>392</v>
      </c>
      <c r="B393" s="14">
        <f t="shared" ca="1" si="23"/>
        <v>1.9532419747892655E-4</v>
      </c>
      <c r="C393" s="14">
        <f t="shared" ca="1" si="25"/>
        <v>2.2175441130397548E-4</v>
      </c>
      <c r="D393" s="14">
        <f t="shared" ca="1" si="25"/>
        <v>-1.6282869237765519E-4</v>
      </c>
      <c r="E393" s="14">
        <f t="shared" ca="1" si="25"/>
        <v>5.1451593697179334E-4</v>
      </c>
      <c r="F393" s="14">
        <f t="shared" ca="1" si="25"/>
        <v>-2.6296438870175966E-5</v>
      </c>
      <c r="G393" s="14">
        <f t="shared" ca="1" si="25"/>
        <v>-2.2376404155689849E-5</v>
      </c>
      <c r="H393" s="14">
        <f t="shared" ca="1" si="25"/>
        <v>1.1567308161858456E-4</v>
      </c>
      <c r="I393" s="14">
        <f t="shared" ca="1" si="25"/>
        <v>3.7926376152929548E-4</v>
      </c>
      <c r="J393" s="14">
        <f t="shared" ca="1" si="25"/>
        <v>8.6158767269195442E-5</v>
      </c>
      <c r="K393" s="16">
        <f t="shared" ca="1" si="24"/>
        <v>1.9214613510554966E-4</v>
      </c>
    </row>
    <row r="394" spans="1:11" x14ac:dyDescent="0.3">
      <c r="A394">
        <v>393</v>
      </c>
      <c r="B394" s="14">
        <f t="shared" ca="1" si="23"/>
        <v>4.5939073231490745E-5</v>
      </c>
      <c r="C394" s="14">
        <f t="shared" ca="1" si="25"/>
        <v>-6.7971905946914387E-5</v>
      </c>
      <c r="D394" s="14">
        <f t="shared" ca="1" si="25"/>
        <v>4.4312719047453857E-4</v>
      </c>
      <c r="E394" s="14">
        <f t="shared" ca="1" si="25"/>
        <v>1.8314855858523148E-4</v>
      </c>
      <c r="F394" s="14">
        <f t="shared" ca="1" si="25"/>
        <v>1.8327066741640025E-4</v>
      </c>
      <c r="G394" s="14">
        <f t="shared" ca="1" si="25"/>
        <v>3.3250685112554997E-4</v>
      </c>
      <c r="H394" s="14">
        <f t="shared" ca="1" si="25"/>
        <v>7.0733829522691459E-4</v>
      </c>
      <c r="I394" s="14">
        <f t="shared" ca="1" si="25"/>
        <v>1.8138640858404327E-4</v>
      </c>
      <c r="J394" s="14">
        <f t="shared" ca="1" si="25"/>
        <v>2.2052639134289044E-4</v>
      </c>
      <c r="K394" s="16">
        <f t="shared" ca="1" si="24"/>
        <v>4.723028365938553E-4</v>
      </c>
    </row>
    <row r="395" spans="1:11" x14ac:dyDescent="0.3">
      <c r="A395">
        <v>394</v>
      </c>
      <c r="B395" s="14">
        <f t="shared" ca="1" si="23"/>
        <v>-4.4677966417479455E-4</v>
      </c>
      <c r="C395" s="14">
        <f t="shared" ca="1" si="25"/>
        <v>3.008105383407313E-5</v>
      </c>
      <c r="D395" s="14">
        <f t="shared" ca="1" si="25"/>
        <v>-4.0482079509375751E-4</v>
      </c>
      <c r="E395" s="14">
        <f t="shared" ca="1" si="25"/>
        <v>-1.1635768603468144E-4</v>
      </c>
      <c r="F395" s="14">
        <f t="shared" ca="1" si="25"/>
        <v>-4.4095246676723412E-4</v>
      </c>
      <c r="G395" s="14">
        <f t="shared" ca="1" si="25"/>
        <v>-1.7218794053800587E-4</v>
      </c>
      <c r="H395" s="14">
        <f t="shared" ca="1" si="25"/>
        <v>-2.343521350671804E-4</v>
      </c>
      <c r="I395" s="14">
        <f t="shared" ca="1" si="25"/>
        <v>-3.2069860373959891E-4</v>
      </c>
      <c r="J395" s="14">
        <f t="shared" ca="1" si="25"/>
        <v>-2.7765441461111032E-4</v>
      </c>
      <c r="K395" s="16">
        <f t="shared" ca="1" si="24"/>
        <v>-2.999326152993181E-4</v>
      </c>
    </row>
    <row r="396" spans="1:11" x14ac:dyDescent="0.3">
      <c r="A396">
        <v>395</v>
      </c>
      <c r="B396" s="14">
        <f t="shared" ca="1" si="23"/>
        <v>7.586945242398959E-5</v>
      </c>
      <c r="C396" s="14">
        <f t="shared" ca="1" si="25"/>
        <v>1.3315507606420908E-4</v>
      </c>
      <c r="D396" s="14">
        <f t="shared" ca="1" si="25"/>
        <v>-2.5000620936129958E-5</v>
      </c>
      <c r="E396" s="14">
        <f t="shared" ca="1" si="25"/>
        <v>2.5561436331238775E-4</v>
      </c>
      <c r="F396" s="14">
        <f t="shared" ca="1" si="25"/>
        <v>3.9834154622823558E-4</v>
      </c>
      <c r="G396" s="14">
        <f t="shared" ca="1" si="25"/>
        <v>-3.0570627197802391E-4</v>
      </c>
      <c r="H396" s="14">
        <f t="shared" ca="1" si="25"/>
        <v>-1.6617514104622596E-5</v>
      </c>
      <c r="I396" s="14">
        <f t="shared" ca="1" si="25"/>
        <v>2.0637882539557411E-4</v>
      </c>
      <c r="J396" s="14">
        <f t="shared" ca="1" si="25"/>
        <v>-1.6990079164586638E-4</v>
      </c>
      <c r="K396" s="16">
        <f t="shared" ca="1" si="24"/>
        <v>1.0602157501973675E-4</v>
      </c>
    </row>
    <row r="397" spans="1:11" x14ac:dyDescent="0.3">
      <c r="A397">
        <v>396</v>
      </c>
      <c r="B397" s="14">
        <f t="shared" ca="1" si="23"/>
        <v>-6.3592872515688331E-5</v>
      </c>
      <c r="C397" s="14">
        <f t="shared" ca="1" si="25"/>
        <v>-2.6808082489446531E-4</v>
      </c>
      <c r="D397" s="14">
        <f t="shared" ca="1" si="25"/>
        <v>-3.3434263464918412E-5</v>
      </c>
      <c r="E397" s="14">
        <f t="shared" ca="1" si="25"/>
        <v>-1.631963480534237E-4</v>
      </c>
      <c r="F397" s="14">
        <f t="shared" ca="1" si="25"/>
        <v>1.2443503668040486E-4</v>
      </c>
      <c r="G397" s="14">
        <f t="shared" ca="1" si="25"/>
        <v>6.0867554895024046E-5</v>
      </c>
      <c r="H397" s="14">
        <f t="shared" ca="1" si="25"/>
        <v>3.2134438702426538E-4</v>
      </c>
      <c r="I397" s="14">
        <f t="shared" ca="1" si="25"/>
        <v>1.178388207865449E-4</v>
      </c>
      <c r="J397" s="14">
        <f t="shared" ca="1" si="25"/>
        <v>-4.1294094076247533E-5</v>
      </c>
      <c r="K397" s="16">
        <f t="shared" ca="1" si="24"/>
        <v>1.0507228940731295E-5</v>
      </c>
    </row>
    <row r="398" spans="1:11" x14ac:dyDescent="0.3">
      <c r="A398">
        <v>397</v>
      </c>
      <c r="B398" s="14">
        <f t="shared" ca="1" si="23"/>
        <v>7.3506437539462083E-5</v>
      </c>
      <c r="C398" s="14">
        <f t="shared" ca="1" si="25"/>
        <v>-3.6975632525711183E-4</v>
      </c>
      <c r="D398" s="14">
        <f t="shared" ca="1" si="25"/>
        <v>1.4311541542300993E-4</v>
      </c>
      <c r="E398" s="14">
        <f t="shared" ca="1" si="25"/>
        <v>-4.4400100044903455E-5</v>
      </c>
      <c r="F398" s="14">
        <f t="shared" ca="1" si="25"/>
        <v>-1.4418294421652067E-4</v>
      </c>
      <c r="G398" s="14">
        <f t="shared" ca="1" si="25"/>
        <v>3.1768932274492244E-4</v>
      </c>
      <c r="H398" s="14">
        <f t="shared" ca="1" si="25"/>
        <v>4.4000429446807354E-4</v>
      </c>
      <c r="I398" s="14">
        <f t="shared" ca="1" si="25"/>
        <v>1.1189857330704162E-4</v>
      </c>
      <c r="J398" s="14">
        <f t="shared" ca="1" si="25"/>
        <v>-2.750126822858029E-5</v>
      </c>
      <c r="K398" s="16">
        <f t="shared" ca="1" si="24"/>
        <v>7.0702212849363299E-5</v>
      </c>
    </row>
    <row r="399" spans="1:11" x14ac:dyDescent="0.3">
      <c r="A399">
        <v>398</v>
      </c>
      <c r="B399" s="14">
        <f t="shared" ca="1" si="23"/>
        <v>7.839334081497628E-4</v>
      </c>
      <c r="C399" s="14">
        <f t="shared" ca="1" si="25"/>
        <v>6.7600791249456825E-4</v>
      </c>
      <c r="D399" s="14">
        <f t="shared" ca="1" si="25"/>
        <v>4.7300564165325177E-4</v>
      </c>
      <c r="E399" s="14">
        <f t="shared" ca="1" si="25"/>
        <v>3.813571049756841E-4</v>
      </c>
      <c r="F399" s="14">
        <f t="shared" ca="1" si="25"/>
        <v>3.4787221115544376E-5</v>
      </c>
      <c r="G399" s="14">
        <f t="shared" ca="1" si="25"/>
        <v>6.5160849515797834E-4</v>
      </c>
      <c r="H399" s="14">
        <f t="shared" ca="1" si="25"/>
        <v>8.2617089587101646E-4</v>
      </c>
      <c r="I399" s="14">
        <f t="shared" ca="1" si="25"/>
        <v>4.1887893067849041E-4</v>
      </c>
      <c r="J399" s="14">
        <f t="shared" ca="1" si="25"/>
        <v>5.037243463290351E-4</v>
      </c>
      <c r="K399" s="16">
        <f t="shared" ca="1" si="24"/>
        <v>6.472342190418734E-4</v>
      </c>
    </row>
    <row r="400" spans="1:11" x14ac:dyDescent="0.3">
      <c r="A400">
        <v>399</v>
      </c>
      <c r="B400" s="14">
        <f t="shared" ca="1" si="23"/>
        <v>6.2619293947628775E-5</v>
      </c>
      <c r="C400" s="14">
        <f t="shared" ca="1" si="25"/>
        <v>5.6897604859539524E-5</v>
      </c>
      <c r="D400" s="14">
        <f t="shared" ca="1" si="25"/>
        <v>1.487241504400202E-4</v>
      </c>
      <c r="E400" s="14">
        <f t="shared" ca="1" si="25"/>
        <v>-4.8733321326275831E-4</v>
      </c>
      <c r="F400" s="14">
        <f t="shared" ca="1" si="25"/>
        <v>8.9533294618129411E-6</v>
      </c>
      <c r="G400" s="14">
        <f t="shared" ca="1" si="25"/>
        <v>-1.8338379857588667E-4</v>
      </c>
      <c r="H400" s="14">
        <f t="shared" ca="1" si="25"/>
        <v>-4.4704008304934507E-4</v>
      </c>
      <c r="I400" s="14">
        <f t="shared" ca="1" si="25"/>
        <v>-1.2080548899421898E-4</v>
      </c>
      <c r="J400" s="14">
        <f t="shared" ca="1" si="25"/>
        <v>-1.3487450995575766E-4</v>
      </c>
      <c r="K400" s="16">
        <f t="shared" ca="1" si="24"/>
        <v>-2.2954197041651862E-4</v>
      </c>
    </row>
    <row r="401" spans="1:11" x14ac:dyDescent="0.3">
      <c r="A401">
        <v>400</v>
      </c>
      <c r="B401" s="14">
        <f t="shared" ca="1" si="23"/>
        <v>-3.5528130712726268E-4</v>
      </c>
      <c r="C401" s="14">
        <f t="shared" ca="1" si="25"/>
        <v>-1.24703721634022E-4</v>
      </c>
      <c r="D401" s="14">
        <f t="shared" ca="1" si="25"/>
        <v>-3.3346337736874052E-4</v>
      </c>
      <c r="E401" s="14">
        <f t="shared" ca="1" si="25"/>
        <v>-3.1510129948965641E-4</v>
      </c>
      <c r="F401" s="14">
        <f t="shared" ca="1" si="25"/>
        <v>-5.7183038208739824E-4</v>
      </c>
      <c r="G401" s="14">
        <f t="shared" ca="1" si="25"/>
        <v>-2.4611140354394449E-4</v>
      </c>
      <c r="H401" s="14">
        <f t="shared" ca="1" si="25"/>
        <v>-5.0735719280642117E-4</v>
      </c>
      <c r="I401" s="14">
        <f t="shared" ca="1" si="25"/>
        <v>-7.4867855439939967E-5</v>
      </c>
      <c r="J401" s="14">
        <f t="shared" ca="1" si="25"/>
        <v>-4.3201900311219438E-4</v>
      </c>
      <c r="K401" s="16">
        <f t="shared" ca="1" si="24"/>
        <v>-4.8960397949466053E-4</v>
      </c>
    </row>
    <row r="402" spans="1:11" x14ac:dyDescent="0.3">
      <c r="A402">
        <v>401</v>
      </c>
      <c r="B402" s="14">
        <f t="shared" ca="1" si="23"/>
        <v>4.0193920252509124E-5</v>
      </c>
      <c r="C402" s="14">
        <f t="shared" ca="1" si="25"/>
        <v>-1.0703592285645084E-4</v>
      </c>
      <c r="D402" s="14">
        <f t="shared" ca="1" si="25"/>
        <v>9.80707713847713E-5</v>
      </c>
      <c r="E402" s="14">
        <f t="shared" ca="1" si="25"/>
        <v>-3.3901411419678739E-4</v>
      </c>
      <c r="F402" s="14">
        <f t="shared" ca="1" si="25"/>
        <v>5.1498474958007102E-5</v>
      </c>
      <c r="G402" s="14">
        <f t="shared" ca="1" si="25"/>
        <v>1.091039598638285E-4</v>
      </c>
      <c r="H402" s="14">
        <f t="shared" ca="1" si="25"/>
        <v>-7.2983913135131679E-5</v>
      </c>
      <c r="I402" s="14">
        <f t="shared" ca="1" si="25"/>
        <v>-1.4800272747413513E-4</v>
      </c>
      <c r="J402" s="14">
        <f t="shared" ca="1" si="25"/>
        <v>1.3377065221025988E-4</v>
      </c>
      <c r="K402" s="16">
        <f t="shared" ca="1" si="24"/>
        <v>4.2613411745893803E-5</v>
      </c>
    </row>
    <row r="403" spans="1:11" x14ac:dyDescent="0.3">
      <c r="A403">
        <v>402</v>
      </c>
      <c r="B403" s="14">
        <f t="shared" ca="1" si="23"/>
        <v>2.4071496999829393E-4</v>
      </c>
      <c r="C403" s="14">
        <f t="shared" ca="1" si="25"/>
        <v>-2.1602457365615778E-4</v>
      </c>
      <c r="D403" s="14">
        <f t="shared" ca="1" si="25"/>
        <v>-1.2396473892438504E-4</v>
      </c>
      <c r="E403" s="14">
        <f t="shared" ca="1" si="25"/>
        <v>-3.6131941861429798E-4</v>
      </c>
      <c r="F403" s="14">
        <f t="shared" ca="1" si="25"/>
        <v>-6.3285368401638475E-5</v>
      </c>
      <c r="G403" s="14">
        <f t="shared" ca="1" si="25"/>
        <v>-3.4801819921890208E-4</v>
      </c>
      <c r="H403" s="14">
        <f t="shared" ca="1" si="25"/>
        <v>9.2896760907503021E-5</v>
      </c>
      <c r="I403" s="14">
        <f t="shared" ca="1" si="25"/>
        <v>-3.6850179473591578E-4</v>
      </c>
      <c r="J403" s="14">
        <f t="shared" ca="1" si="25"/>
        <v>-1.704964648616146E-4</v>
      </c>
      <c r="K403" s="16">
        <f t="shared" ca="1" si="24"/>
        <v>-1.1860899313936808E-4</v>
      </c>
    </row>
    <row r="404" spans="1:11" x14ac:dyDescent="0.3">
      <c r="A404">
        <v>403</v>
      </c>
      <c r="B404" s="14">
        <f t="shared" ca="1" si="23"/>
        <v>4.3716969189102993E-4</v>
      </c>
      <c r="C404" s="14">
        <f t="shared" ca="1" si="25"/>
        <v>7.42880450768353E-4</v>
      </c>
      <c r="D404" s="14">
        <f t="shared" ca="1" si="25"/>
        <v>8.789623420075816E-4</v>
      </c>
      <c r="E404" s="14">
        <f t="shared" ca="1" si="25"/>
        <v>6.3670773963376019E-4</v>
      </c>
      <c r="F404" s="14">
        <f t="shared" ca="1" si="25"/>
        <v>8.6996833334845836E-4</v>
      </c>
      <c r="G404" s="14">
        <f t="shared" ca="1" si="25"/>
        <v>4.0443445575815714E-4</v>
      </c>
      <c r="H404" s="14">
        <f t="shared" ca="1" si="25"/>
        <v>5.9531104935806652E-4</v>
      </c>
      <c r="I404" s="14">
        <f t="shared" ca="1" si="25"/>
        <v>4.3919754373625199E-4</v>
      </c>
      <c r="J404" s="14">
        <f t="shared" ca="1" si="25"/>
        <v>8.2910066136542449E-4</v>
      </c>
      <c r="K404" s="16">
        <f t="shared" ca="1" si="24"/>
        <v>7.7614378390186158E-4</v>
      </c>
    </row>
    <row r="405" spans="1:11" x14ac:dyDescent="0.3">
      <c r="A405">
        <v>404</v>
      </c>
      <c r="B405" s="14">
        <f t="shared" ca="1" si="23"/>
        <v>1.6393073404461899E-4</v>
      </c>
      <c r="C405" s="14">
        <f t="shared" ca="1" si="25"/>
        <v>1.3766418301122804E-4</v>
      </c>
      <c r="D405" s="14">
        <f t="shared" ca="1" si="25"/>
        <v>-1.402614931767186E-4</v>
      </c>
      <c r="E405" s="14">
        <f t="shared" ca="1" si="25"/>
        <v>1.0768441439934506E-4</v>
      </c>
      <c r="F405" s="14">
        <f t="shared" ca="1" si="25"/>
        <v>4.5231530606372602E-4</v>
      </c>
      <c r="G405" s="14">
        <f t="shared" ca="1" si="25"/>
        <v>1.5522198191530038E-4</v>
      </c>
      <c r="H405" s="14">
        <f t="shared" ca="1" si="25"/>
        <v>3.9473191552547081E-4</v>
      </c>
      <c r="I405" s="14">
        <f t="shared" ca="1" si="25"/>
        <v>9.5496307030266427E-5</v>
      </c>
      <c r="J405" s="14">
        <f t="shared" ca="1" si="25"/>
        <v>3.3330716749409523E-4</v>
      </c>
      <c r="K405" s="16">
        <f t="shared" ca="1" si="24"/>
        <v>1.8485923494645262E-4</v>
      </c>
    </row>
    <row r="406" spans="1:11" x14ac:dyDescent="0.3">
      <c r="A406">
        <v>405</v>
      </c>
      <c r="B406" s="14">
        <f t="shared" ca="1" si="23"/>
        <v>7.6718724459848292E-5</v>
      </c>
      <c r="C406" s="14">
        <f t="shared" ca="1" si="25"/>
        <v>1.3214481250349469E-4</v>
      </c>
      <c r="D406" s="14">
        <f t="shared" ca="1" si="25"/>
        <v>1.7871748940497822E-4</v>
      </c>
      <c r="E406" s="14">
        <f t="shared" ca="1" si="25"/>
        <v>4.5442817812661111E-4</v>
      </c>
      <c r="F406" s="14">
        <f t="shared" ca="1" si="25"/>
        <v>4.3242516423245832E-4</v>
      </c>
      <c r="G406" s="14">
        <f t="shared" ca="1" si="25"/>
        <v>2.1371379292636243E-4</v>
      </c>
      <c r="H406" s="14">
        <f t="shared" ca="1" si="25"/>
        <v>-2.4061140990937619E-4</v>
      </c>
      <c r="I406" s="14">
        <f t="shared" ca="1" si="25"/>
        <v>2.331269525631622E-4</v>
      </c>
      <c r="J406" s="14">
        <f t="shared" ca="1" si="25"/>
        <v>4.1380973251475714E-4</v>
      </c>
      <c r="K406" s="16">
        <f t="shared" ca="1" si="24"/>
        <v>3.6263328137498203E-4</v>
      </c>
    </row>
    <row r="407" spans="1:11" x14ac:dyDescent="0.3">
      <c r="A407">
        <v>406</v>
      </c>
      <c r="B407" s="14">
        <f t="shared" ca="1" si="23"/>
        <v>-3.2865514694520691E-5</v>
      </c>
      <c r="C407" s="14">
        <f t="shared" ca="1" si="25"/>
        <v>-1.2651363448873887E-4</v>
      </c>
      <c r="D407" s="14">
        <f t="shared" ca="1" si="25"/>
        <v>-5.4787377766718219E-5</v>
      </c>
      <c r="E407" s="14">
        <f t="shared" ca="1" si="25"/>
        <v>7.3399564401121332E-6</v>
      </c>
      <c r="F407" s="14">
        <f t="shared" ca="1" si="25"/>
        <v>-1.8366053302944023E-4</v>
      </c>
      <c r="G407" s="14">
        <f t="shared" ca="1" si="25"/>
        <v>-8.1948599576994941E-5</v>
      </c>
      <c r="H407" s="14">
        <f t="shared" ca="1" si="25"/>
        <v>-4.295845898189658E-4</v>
      </c>
      <c r="I407" s="14">
        <f t="shared" ca="1" si="25"/>
        <v>7.7985848304244849E-5</v>
      </c>
      <c r="J407" s="14">
        <f t="shared" ca="1" si="25"/>
        <v>4.9593333273683632E-5</v>
      </c>
      <c r="K407" s="16">
        <f t="shared" ca="1" si="24"/>
        <v>-7.9783840200698951E-5</v>
      </c>
    </row>
    <row r="408" spans="1:11" x14ac:dyDescent="0.3">
      <c r="A408">
        <v>407</v>
      </c>
      <c r="B408" s="14">
        <f t="shared" ca="1" si="23"/>
        <v>1.4790040821109911E-4</v>
      </c>
      <c r="C408" s="14">
        <f t="shared" ca="1" si="25"/>
        <v>-2.6742738822915823E-4</v>
      </c>
      <c r="D408" s="14">
        <f t="shared" ca="1" si="25"/>
        <v>-3.5297986777235019E-4</v>
      </c>
      <c r="E408" s="14">
        <f t="shared" ca="1" si="25"/>
        <v>6.730554020492549E-5</v>
      </c>
      <c r="F408" s="14">
        <f t="shared" ca="1" si="25"/>
        <v>-1.4414902430728957E-4</v>
      </c>
      <c r="G408" s="14">
        <f t="shared" ca="1" si="25"/>
        <v>1.486349176574101E-4</v>
      </c>
      <c r="H408" s="14">
        <f t="shared" ca="1" si="25"/>
        <v>-1.3103780361854161E-4</v>
      </c>
      <c r="I408" s="14">
        <f t="shared" ca="1" si="25"/>
        <v>-1.147563077786859E-4</v>
      </c>
      <c r="J408" s="14">
        <f t="shared" ca="1" si="25"/>
        <v>-2.2020769390605272E-4</v>
      </c>
      <c r="K408" s="16">
        <f t="shared" ca="1" si="24"/>
        <v>-9.5270024756436282E-5</v>
      </c>
    </row>
    <row r="409" spans="1:11" x14ac:dyDescent="0.3">
      <c r="A409">
        <v>408</v>
      </c>
      <c r="B409" s="14">
        <f t="shared" ca="1" si="23"/>
        <v>4.8620089959180486E-4</v>
      </c>
      <c r="C409" s="14">
        <f t="shared" ca="1" si="25"/>
        <v>4.4067371158938159E-4</v>
      </c>
      <c r="D409" s="14">
        <f t="shared" ca="1" si="25"/>
        <v>4.1054962474864449E-4</v>
      </c>
      <c r="E409" s="14">
        <f t="shared" ca="1" si="25"/>
        <v>3.4133463608103251E-4</v>
      </c>
      <c r="F409" s="14">
        <f t="shared" ca="1" si="25"/>
        <v>5.2078372614257514E-4</v>
      </c>
      <c r="G409" s="14">
        <f t="shared" ca="1" si="25"/>
        <v>5.9820570287718536E-4</v>
      </c>
      <c r="H409" s="14">
        <f t="shared" ca="1" si="25"/>
        <v>6.7038451841332442E-4</v>
      </c>
      <c r="I409" s="14">
        <f t="shared" ca="1" si="25"/>
        <v>5.6432670429131155E-4</v>
      </c>
      <c r="J409" s="14">
        <f t="shared" ca="1" si="25"/>
        <v>4.0030818005825947E-4</v>
      </c>
      <c r="K409" s="16">
        <f t="shared" ca="1" si="24"/>
        <v>5.5221836259216402E-4</v>
      </c>
    </row>
    <row r="410" spans="1:11" x14ac:dyDescent="0.3">
      <c r="A410">
        <v>409</v>
      </c>
      <c r="B410" s="14">
        <f t="shared" ca="1" si="23"/>
        <v>1.254241717880546E-4</v>
      </c>
      <c r="C410" s="14">
        <f t="shared" ca="1" si="25"/>
        <v>-1.7804139289019813E-5</v>
      </c>
      <c r="D410" s="14">
        <f t="shared" ca="1" si="25"/>
        <v>-5.4509852858212102E-6</v>
      </c>
      <c r="E410" s="14">
        <f t="shared" ca="1" si="25"/>
        <v>2.5104907154803349E-4</v>
      </c>
      <c r="F410" s="14">
        <f t="shared" ca="1" si="25"/>
        <v>1.1524377176310421E-5</v>
      </c>
      <c r="G410" s="14">
        <f t="shared" ca="1" si="25"/>
        <v>-1.2146625294680389E-5</v>
      </c>
      <c r="H410" s="14">
        <f t="shared" ca="1" si="25"/>
        <v>-6.4767141809127712E-5</v>
      </c>
      <c r="I410" s="14">
        <f t="shared" ca="1" si="25"/>
        <v>-6.9692209940394465E-5</v>
      </c>
      <c r="J410" s="14">
        <f t="shared" ca="1" si="25"/>
        <v>2.5029191116700321E-4</v>
      </c>
      <c r="K410" s="16">
        <f t="shared" ca="1" si="24"/>
        <v>4.1134770309920772E-5</v>
      </c>
    </row>
    <row r="411" spans="1:11" x14ac:dyDescent="0.3">
      <c r="A411">
        <v>410</v>
      </c>
      <c r="B411" s="14">
        <f t="shared" ca="1" si="23"/>
        <v>1.1323543244633687E-4</v>
      </c>
      <c r="C411" s="14">
        <f t="shared" ca="1" si="25"/>
        <v>-3.9351194433403375E-4</v>
      </c>
      <c r="D411" s="14">
        <f t="shared" ca="1" si="25"/>
        <v>5.1469141940691681E-6</v>
      </c>
      <c r="E411" s="14">
        <f t="shared" ca="1" si="25"/>
        <v>-2.7697736391114522E-4</v>
      </c>
      <c r="F411" s="14">
        <f t="shared" ca="1" si="25"/>
        <v>-3.0171280638131864E-4</v>
      </c>
      <c r="G411" s="14">
        <f t="shared" ca="1" si="25"/>
        <v>-2.2823566914617854E-4</v>
      </c>
      <c r="H411" s="14">
        <f t="shared" ca="1" si="25"/>
        <v>-2.2016846380602451E-4</v>
      </c>
      <c r="I411" s="14">
        <f t="shared" ca="1" si="25"/>
        <v>-4.5843200449971971E-5</v>
      </c>
      <c r="J411" s="14">
        <f t="shared" ca="1" si="25"/>
        <v>-2.4414014772123304E-4</v>
      </c>
      <c r="K411" s="16">
        <f t="shared" ca="1" si="24"/>
        <v>-2.9008723961600788E-4</v>
      </c>
    </row>
    <row r="412" spans="1:11" x14ac:dyDescent="0.3">
      <c r="A412">
        <v>411</v>
      </c>
      <c r="B412" s="14">
        <f t="shared" ca="1" si="23"/>
        <v>1.3396485308124302E-4</v>
      </c>
      <c r="C412" s="14">
        <f t="shared" ca="1" si="25"/>
        <v>4.1800289031687144E-4</v>
      </c>
      <c r="D412" s="14">
        <f t="shared" ca="1" si="25"/>
        <v>1.2706304983117381E-4</v>
      </c>
      <c r="E412" s="14">
        <f t="shared" ca="1" si="25"/>
        <v>5.4565624511900218E-4</v>
      </c>
      <c r="F412" s="14">
        <f t="shared" ca="1" si="25"/>
        <v>2.7800014031327422E-4</v>
      </c>
      <c r="G412" s="14">
        <f t="shared" ca="1" si="25"/>
        <v>4.9961518262849308E-4</v>
      </c>
      <c r="H412" s="14">
        <f t="shared" ca="1" si="25"/>
        <v>2.5846585182661238E-4</v>
      </c>
      <c r="I412" s="14">
        <f t="shared" ca="1" si="25"/>
        <v>2.3681257501901768E-4</v>
      </c>
      <c r="J412" s="14">
        <f t="shared" ca="1" si="25"/>
        <v>3.2976735113279056E-4</v>
      </c>
      <c r="K412" s="16">
        <f t="shared" ca="1" si="24"/>
        <v>3.5501937196355304E-4</v>
      </c>
    </row>
    <row r="413" spans="1:11" x14ac:dyDescent="0.3">
      <c r="A413">
        <v>412</v>
      </c>
      <c r="B413" s="14">
        <f t="shared" ca="1" si="23"/>
        <v>-5.9099720091126528E-4</v>
      </c>
      <c r="C413" s="14">
        <f t="shared" ca="1" si="25"/>
        <v>-6.0374310432907534E-4</v>
      </c>
      <c r="D413" s="14">
        <f t="shared" ca="1" si="25"/>
        <v>-9.370309506672083E-4</v>
      </c>
      <c r="E413" s="14">
        <f t="shared" ca="1" si="25"/>
        <v>-3.6291526009246818E-4</v>
      </c>
      <c r="F413" s="14">
        <f t="shared" ca="1" si="25"/>
        <v>-5.738892469653676E-4</v>
      </c>
      <c r="G413" s="14">
        <f t="shared" ca="1" si="25"/>
        <v>-4.2331361402046775E-4</v>
      </c>
      <c r="H413" s="14">
        <f t="shared" ca="1" si="25"/>
        <v>-6.6250354587988627E-4</v>
      </c>
      <c r="I413" s="14">
        <f t="shared" ca="1" si="25"/>
        <v>-7.9014773555242501E-4</v>
      </c>
      <c r="J413" s="14">
        <f t="shared" ca="1" si="25"/>
        <v>-6.113494335555006E-4</v>
      </c>
      <c r="K413" s="16">
        <f t="shared" ca="1" si="24"/>
        <v>-6.7688849448700619E-4</v>
      </c>
    </row>
    <row r="414" spans="1:11" x14ac:dyDescent="0.3">
      <c r="A414">
        <v>413</v>
      </c>
      <c r="B414" s="14">
        <f t="shared" ca="1" si="23"/>
        <v>2.6560863487184484E-4</v>
      </c>
      <c r="C414" s="14">
        <f t="shared" ca="1" si="25"/>
        <v>5.3699772100783438E-4</v>
      </c>
      <c r="D414" s="14">
        <f t="shared" ca="1" si="25"/>
        <v>1.8473074661292012E-4</v>
      </c>
      <c r="E414" s="14">
        <f t="shared" ca="1" si="25"/>
        <v>5.032891859315324E-5</v>
      </c>
      <c r="F414" s="14">
        <f t="shared" ca="1" si="25"/>
        <v>3.4219665755217765E-4</v>
      </c>
      <c r="G414" s="14">
        <f t="shared" ca="1" si="25"/>
        <v>1.6512660225886453E-4</v>
      </c>
      <c r="H414" s="14">
        <f t="shared" ca="1" si="25"/>
        <v>2.9810144130157341E-4</v>
      </c>
      <c r="I414" s="14">
        <f t="shared" ca="1" si="25"/>
        <v>4.1009543532556674E-4</v>
      </c>
      <c r="J414" s="14">
        <f t="shared" ca="1" si="25"/>
        <v>5.2832022130530295E-4</v>
      </c>
      <c r="K414" s="16">
        <f t="shared" ca="1" si="24"/>
        <v>4.2068533049835044E-4</v>
      </c>
    </row>
    <row r="415" spans="1:11" x14ac:dyDescent="0.3">
      <c r="A415">
        <v>414</v>
      </c>
      <c r="B415" s="14">
        <f t="shared" ca="1" si="23"/>
        <v>1.2267091844561596E-4</v>
      </c>
      <c r="C415" s="14">
        <f t="shared" ca="1" si="25"/>
        <v>4.3744769398575806E-4</v>
      </c>
      <c r="D415" s="14">
        <f t="shared" ca="1" si="25"/>
        <v>3.7063530246146139E-4</v>
      </c>
      <c r="E415" s="14">
        <f t="shared" ca="1" si="25"/>
        <v>-1.4626332667137698E-5</v>
      </c>
      <c r="F415" s="14">
        <f t="shared" ca="1" si="25"/>
        <v>2.6328684927795954E-4</v>
      </c>
      <c r="G415" s="14">
        <f t="shared" ca="1" si="25"/>
        <v>1.3355983424379565E-4</v>
      </c>
      <c r="H415" s="14">
        <f t="shared" ca="1" si="25"/>
        <v>-2.3296790817219797E-4</v>
      </c>
      <c r="I415" s="14">
        <f t="shared" ca="1" si="25"/>
        <v>2.5314458268740103E-5</v>
      </c>
      <c r="J415" s="14">
        <f t="shared" ca="1" si="25"/>
        <v>2.5366319496693734E-4</v>
      </c>
      <c r="K415" s="16">
        <f t="shared" ca="1" si="24"/>
        <v>1.4683081856113389E-4</v>
      </c>
    </row>
    <row r="416" spans="1:11" x14ac:dyDescent="0.3">
      <c r="A416">
        <v>415</v>
      </c>
      <c r="B416" s="14">
        <f t="shared" ca="1" si="23"/>
        <v>-1.8161652710068472E-4</v>
      </c>
      <c r="C416" s="14">
        <f t="shared" ca="1" si="25"/>
        <v>-2.2533009734556535E-4</v>
      </c>
      <c r="D416" s="14">
        <f t="shared" ca="1" si="25"/>
        <v>-7.4083303918679464E-5</v>
      </c>
      <c r="E416" s="14">
        <f t="shared" ca="1" si="25"/>
        <v>-5.8301013169653671E-5</v>
      </c>
      <c r="F416" s="14">
        <f t="shared" ca="1" si="25"/>
        <v>-2.0738013416066704E-4</v>
      </c>
      <c r="G416" s="14">
        <f t="shared" ca="1" si="25"/>
        <v>4.0821481774598711E-5</v>
      </c>
      <c r="H416" s="14">
        <f t="shared" ca="1" si="25"/>
        <v>-1.0211760227090201E-4</v>
      </c>
      <c r="I416" s="14">
        <f t="shared" ca="1" si="25"/>
        <v>5.5757407326309985E-5</v>
      </c>
      <c r="J416" s="14">
        <f t="shared" ca="1" si="25"/>
        <v>-5.7527661758277225E-4</v>
      </c>
      <c r="K416" s="16">
        <f t="shared" ca="1" si="24"/>
        <v>-1.3400500727095511E-4</v>
      </c>
    </row>
    <row r="417" spans="1:11" x14ac:dyDescent="0.3">
      <c r="A417">
        <v>416</v>
      </c>
      <c r="B417" s="14">
        <f t="shared" ca="1" si="23"/>
        <v>-1.7161217336524704E-4</v>
      </c>
      <c r="C417" s="14">
        <f t="shared" ca="1" si="25"/>
        <v>1.1645342705190033E-4</v>
      </c>
      <c r="D417" s="14">
        <f t="shared" ca="1" si="25"/>
        <v>-3.078649340237503E-4</v>
      </c>
      <c r="E417" s="14">
        <f t="shared" ca="1" si="25"/>
        <v>-1.7156645652303384E-4</v>
      </c>
      <c r="F417" s="14">
        <f t="shared" ca="1" si="25"/>
        <v>-1.3338051900058632E-5</v>
      </c>
      <c r="G417" s="14">
        <f t="shared" ca="1" si="25"/>
        <v>1.7393016002949767E-4</v>
      </c>
      <c r="H417" s="14">
        <f t="shared" ca="1" si="25"/>
        <v>4.9717141602959188E-5</v>
      </c>
      <c r="I417" s="14">
        <f t="shared" ca="1" si="25"/>
        <v>-1.797299680122831E-4</v>
      </c>
      <c r="J417" s="14">
        <f t="shared" ca="1" si="25"/>
        <v>-2.2952884492873733E-4</v>
      </c>
      <c r="K417" s="16">
        <f t="shared" ca="1" si="24"/>
        <v>-1.5504350389511438E-4</v>
      </c>
    </row>
    <row r="418" spans="1:11" x14ac:dyDescent="0.3">
      <c r="A418">
        <v>417</v>
      </c>
      <c r="B418" s="14">
        <f t="shared" ca="1" si="23"/>
        <v>4.3584659351486382E-4</v>
      </c>
      <c r="C418" s="14">
        <f t="shared" ca="1" si="25"/>
        <v>7.2342089653356549E-4</v>
      </c>
      <c r="D418" s="14">
        <f t="shared" ca="1" si="25"/>
        <v>1.9795813011675264E-4</v>
      </c>
      <c r="E418" s="14">
        <f t="shared" ca="1" si="25"/>
        <v>3.8874245239678873E-5</v>
      </c>
      <c r="F418" s="14">
        <f t="shared" ca="1" si="25"/>
        <v>2.8904861589300237E-4</v>
      </c>
      <c r="G418" s="14">
        <f t="shared" ca="1" si="25"/>
        <v>5.2174048761418484E-4</v>
      </c>
      <c r="H418" s="14">
        <f t="shared" ca="1" si="25"/>
        <v>2.0696005833958594E-5</v>
      </c>
      <c r="I418" s="14">
        <f t="shared" ca="1" si="25"/>
        <v>5.7254412097901774E-4</v>
      </c>
      <c r="J418" s="14">
        <f t="shared" ca="1" si="25"/>
        <v>-8.9242921528808296E-5</v>
      </c>
      <c r="K418" s="16">
        <f t="shared" ca="1" si="24"/>
        <v>4.8659921333641694E-4</v>
      </c>
    </row>
    <row r="419" spans="1:11" x14ac:dyDescent="0.3">
      <c r="A419">
        <v>418</v>
      </c>
      <c r="B419" s="14">
        <f t="shared" ca="1" si="23"/>
        <v>-3.064913445302304E-6</v>
      </c>
      <c r="C419" s="14">
        <f t="shared" ca="1" si="25"/>
        <v>4.8773791456339585E-4</v>
      </c>
      <c r="D419" s="14">
        <f t="shared" ca="1" si="25"/>
        <v>2.4523701569932171E-4</v>
      </c>
      <c r="E419" s="14">
        <f t="shared" ca="1" si="25"/>
        <v>-4.6337539313290614E-5</v>
      </c>
      <c r="F419" s="14">
        <f t="shared" ca="1" si="25"/>
        <v>3.808714974180858E-4</v>
      </c>
      <c r="G419" s="14">
        <f t="shared" ca="1" si="25"/>
        <v>5.2772799157015994E-4</v>
      </c>
      <c r="H419" s="14">
        <f t="shared" ca="1" si="25"/>
        <v>2.0908560143107079E-4</v>
      </c>
      <c r="I419" s="14">
        <f t="shared" ca="1" si="25"/>
        <v>2.8954227310236841E-4</v>
      </c>
      <c r="J419" s="14">
        <f t="shared" ca="1" si="25"/>
        <v>2.852511508294913E-4</v>
      </c>
      <c r="K419" s="16">
        <f t="shared" ca="1" si="24"/>
        <v>3.4553872263921875E-4</v>
      </c>
    </row>
    <row r="420" spans="1:11" x14ac:dyDescent="0.3">
      <c r="A420">
        <v>419</v>
      </c>
      <c r="B420" s="14">
        <f t="shared" ca="1" si="23"/>
        <v>4.596887588517202E-6</v>
      </c>
      <c r="C420" s="14">
        <f t="shared" ca="1" si="25"/>
        <v>-8.2419784533214934E-5</v>
      </c>
      <c r="D420" s="14">
        <f t="shared" ref="C420:J451" ca="1" si="26">0.8*$K420 + 0.6*_xlfn.NORM.INV(RAND(),0,0.0003)</f>
        <v>-1.4974959340623297E-4</v>
      </c>
      <c r="E420" s="14">
        <f t="shared" ca="1" si="26"/>
        <v>5.1383575060236767E-5</v>
      </c>
      <c r="F420" s="14">
        <f t="shared" ca="1" si="26"/>
        <v>1.4112928837298799E-4</v>
      </c>
      <c r="G420" s="14">
        <f t="shared" ca="1" si="26"/>
        <v>-2.7278410993885948E-4</v>
      </c>
      <c r="H420" s="14">
        <f t="shared" ca="1" si="26"/>
        <v>-1.2687374173341268E-4</v>
      </c>
      <c r="I420" s="14">
        <f t="shared" ca="1" si="26"/>
        <v>1.1581872162461725E-4</v>
      </c>
      <c r="J420" s="14">
        <f t="shared" ca="1" si="26"/>
        <v>-3.5285607336617937E-4</v>
      </c>
      <c r="K420" s="16">
        <f t="shared" ca="1" si="24"/>
        <v>3.0860926377124214E-5</v>
      </c>
    </row>
    <row r="421" spans="1:11" x14ac:dyDescent="0.3">
      <c r="A421">
        <v>420</v>
      </c>
      <c r="B421" s="14">
        <f t="shared" ref="B421:J452" ca="1" si="27">0.8*$K421 + 0.6*_xlfn.NORM.INV(RAND(),0,0.0003)</f>
        <v>-5.4414811152502852E-4</v>
      </c>
      <c r="C421" s="14">
        <f t="shared" ca="1" si="26"/>
        <v>-6.3683597489120746E-4</v>
      </c>
      <c r="D421" s="14">
        <f t="shared" ca="1" si="26"/>
        <v>-4.062378649153397E-4</v>
      </c>
      <c r="E421" s="14">
        <f t="shared" ca="1" si="26"/>
        <v>-7.0722577332984191E-4</v>
      </c>
      <c r="F421" s="14">
        <f t="shared" ca="1" si="26"/>
        <v>-8.3688553414896919E-4</v>
      </c>
      <c r="G421" s="14">
        <f t="shared" ca="1" si="26"/>
        <v>-6.3575253868410086E-4</v>
      </c>
      <c r="H421" s="14">
        <f t="shared" ca="1" si="26"/>
        <v>-6.8001911949518504E-4</v>
      </c>
      <c r="I421" s="14">
        <f t="shared" ca="1" si="26"/>
        <v>-5.1314679676972542E-4</v>
      </c>
      <c r="J421" s="14">
        <f t="shared" ca="1" si="26"/>
        <v>-6.129086700434836E-4</v>
      </c>
      <c r="K421" s="16">
        <f t="shared" ca="1" si="24"/>
        <v>-7.4312788320832701E-4</v>
      </c>
    </row>
    <row r="422" spans="1:11" x14ac:dyDescent="0.3">
      <c r="A422">
        <v>421</v>
      </c>
      <c r="B422" s="14">
        <f t="shared" ca="1" si="27"/>
        <v>-2.5104507318381868E-4</v>
      </c>
      <c r="C422" s="14">
        <f t="shared" ca="1" si="26"/>
        <v>-2.6533811102146746E-4</v>
      </c>
      <c r="D422" s="14">
        <f t="shared" ca="1" si="26"/>
        <v>5.7387546698903363E-5</v>
      </c>
      <c r="E422" s="14">
        <f t="shared" ca="1" si="26"/>
        <v>-2.4184688634191985E-4</v>
      </c>
      <c r="F422" s="14">
        <f t="shared" ca="1" si="26"/>
        <v>-3.7613521473729239E-4</v>
      </c>
      <c r="G422" s="14">
        <f t="shared" ca="1" si="26"/>
        <v>1.0505039840804316E-4</v>
      </c>
      <c r="H422" s="14">
        <f t="shared" ca="1" si="26"/>
        <v>1.6124048597321346E-4</v>
      </c>
      <c r="I422" s="14">
        <f t="shared" ca="1" si="26"/>
        <v>-4.9146561860292416E-5</v>
      </c>
      <c r="J422" s="14">
        <f t="shared" ca="1" si="26"/>
        <v>2.090172959668793E-4</v>
      </c>
      <c r="K422" s="16">
        <f t="shared" ca="1" si="24"/>
        <v>-3.030161493532902E-5</v>
      </c>
    </row>
    <row r="423" spans="1:11" x14ac:dyDescent="0.3">
      <c r="A423">
        <v>422</v>
      </c>
      <c r="B423" s="14">
        <f t="shared" ca="1" si="27"/>
        <v>-2.8280125593076199E-4</v>
      </c>
      <c r="C423" s="14">
        <f t="shared" ca="1" si="26"/>
        <v>-7.5768444413959731E-5</v>
      </c>
      <c r="D423" s="14">
        <f t="shared" ca="1" si="26"/>
        <v>-3.1409246730993031E-4</v>
      </c>
      <c r="E423" s="14">
        <f t="shared" ca="1" si="26"/>
        <v>1.7190399120529541E-4</v>
      </c>
      <c r="F423" s="14">
        <f t="shared" ca="1" si="26"/>
        <v>-4.7330065278695037E-4</v>
      </c>
      <c r="G423" s="14">
        <f t="shared" ca="1" si="26"/>
        <v>-3.7692940340197863E-5</v>
      </c>
      <c r="H423" s="14">
        <f t="shared" ca="1" si="26"/>
        <v>2.8973503291426295E-4</v>
      </c>
      <c r="I423" s="14">
        <f t="shared" ca="1" si="26"/>
        <v>-2.6971919608765205E-4</v>
      </c>
      <c r="J423" s="14">
        <f t="shared" ca="1" si="26"/>
        <v>-1.6743797606431785E-4</v>
      </c>
      <c r="K423" s="16">
        <f t="shared" ca="1" si="24"/>
        <v>-9.8170834189093023E-5</v>
      </c>
    </row>
    <row r="424" spans="1:11" x14ac:dyDescent="0.3">
      <c r="A424">
        <v>423</v>
      </c>
      <c r="B424" s="14">
        <f t="shared" ca="1" si="27"/>
        <v>-9.4772075359214765E-5</v>
      </c>
      <c r="C424" s="14">
        <f t="shared" ca="1" si="26"/>
        <v>-1.821156624926128E-4</v>
      </c>
      <c r="D424" s="14">
        <f t="shared" ca="1" si="26"/>
        <v>1.2168350384321797E-4</v>
      </c>
      <c r="E424" s="14">
        <f t="shared" ca="1" si="26"/>
        <v>2.1719374266918658E-4</v>
      </c>
      <c r="F424" s="14">
        <f t="shared" ca="1" si="26"/>
        <v>9.9436962079993961E-5</v>
      </c>
      <c r="G424" s="14">
        <f t="shared" ca="1" si="26"/>
        <v>-2.5002521223939334E-4</v>
      </c>
      <c r="H424" s="14">
        <f t="shared" ca="1" si="26"/>
        <v>9.9431835887410183E-5</v>
      </c>
      <c r="I424" s="14">
        <f t="shared" ca="1" si="26"/>
        <v>8.3826401189334798E-5</v>
      </c>
      <c r="J424" s="14">
        <f t="shared" ca="1" si="26"/>
        <v>-5.95176574603836E-6</v>
      </c>
      <c r="K424" s="16">
        <f t="shared" ca="1" si="24"/>
        <v>2.363180388215208E-5</v>
      </c>
    </row>
    <row r="425" spans="1:11" x14ac:dyDescent="0.3">
      <c r="A425">
        <v>424</v>
      </c>
      <c r="B425" s="14">
        <f t="shared" ca="1" si="27"/>
        <v>-1.1643611869132465E-4</v>
      </c>
      <c r="C425" s="14">
        <f t="shared" ca="1" si="26"/>
        <v>-1.7266949629066159E-4</v>
      </c>
      <c r="D425" s="14">
        <f t="shared" ca="1" si="26"/>
        <v>-1.446263841371168E-4</v>
      </c>
      <c r="E425" s="14">
        <f t="shared" ca="1" si="26"/>
        <v>4.5798214263474723E-4</v>
      </c>
      <c r="F425" s="14">
        <f t="shared" ca="1" si="26"/>
        <v>7.5341980686214713E-5</v>
      </c>
      <c r="G425" s="14">
        <f t="shared" ca="1" si="26"/>
        <v>-1.085052879645423E-4</v>
      </c>
      <c r="H425" s="14">
        <f t="shared" ca="1" si="26"/>
        <v>1.4404835442940876E-4</v>
      </c>
      <c r="I425" s="14">
        <f t="shared" ca="1" si="26"/>
        <v>-2.7289252362670775E-5</v>
      </c>
      <c r="J425" s="14">
        <f t="shared" ca="1" si="26"/>
        <v>-1.5212419626475768E-5</v>
      </c>
      <c r="K425" s="16">
        <f t="shared" ca="1" si="24"/>
        <v>8.0079452261943624E-5</v>
      </c>
    </row>
    <row r="426" spans="1:11" x14ac:dyDescent="0.3">
      <c r="A426">
        <v>425</v>
      </c>
      <c r="B426" s="14">
        <f t="shared" ca="1" si="27"/>
        <v>2.7192637226023362E-4</v>
      </c>
      <c r="C426" s="14">
        <f t="shared" ca="1" si="26"/>
        <v>3.7903760173926961E-4</v>
      </c>
      <c r="D426" s="14">
        <f t="shared" ca="1" si="26"/>
        <v>5.1682908008633189E-4</v>
      </c>
      <c r="E426" s="14">
        <f t="shared" ca="1" si="26"/>
        <v>5.6953303494184705E-4</v>
      </c>
      <c r="F426" s="14">
        <f t="shared" ca="1" si="26"/>
        <v>7.1101862386285667E-4</v>
      </c>
      <c r="G426" s="14">
        <f t="shared" ca="1" si="26"/>
        <v>4.5549671085781662E-4</v>
      </c>
      <c r="H426" s="14">
        <f t="shared" ca="1" si="26"/>
        <v>2.4253802141507486E-4</v>
      </c>
      <c r="I426" s="14">
        <f t="shared" ca="1" si="26"/>
        <v>2.7185073309337709E-4</v>
      </c>
      <c r="J426" s="14">
        <f t="shared" ca="1" si="26"/>
        <v>9.1402862418661472E-5</v>
      </c>
      <c r="K426" s="16">
        <f t="shared" ca="1" si="24"/>
        <v>4.7516848851054667E-4</v>
      </c>
    </row>
    <row r="427" spans="1:11" x14ac:dyDescent="0.3">
      <c r="A427">
        <v>426</v>
      </c>
      <c r="B427" s="14">
        <f t="shared" ca="1" si="27"/>
        <v>1.9806202316077689E-4</v>
      </c>
      <c r="C427" s="14">
        <f t="shared" ca="1" si="26"/>
        <v>3.564009570062538E-4</v>
      </c>
      <c r="D427" s="14">
        <f t="shared" ca="1" si="26"/>
        <v>2.0787159440274942E-4</v>
      </c>
      <c r="E427" s="14">
        <f t="shared" ca="1" si="26"/>
        <v>3.7184556177792896E-4</v>
      </c>
      <c r="F427" s="14">
        <f t="shared" ca="1" si="26"/>
        <v>-9.7958904729641559E-5</v>
      </c>
      <c r="G427" s="14">
        <f t="shared" ca="1" si="26"/>
        <v>2.7574558890759319E-4</v>
      </c>
      <c r="H427" s="14">
        <f t="shared" ca="1" si="26"/>
        <v>3.2640694274952634E-4</v>
      </c>
      <c r="I427" s="14">
        <f t="shared" ca="1" si="26"/>
        <v>2.6185123448921473E-4</v>
      </c>
      <c r="J427" s="14">
        <f t="shared" ca="1" si="26"/>
        <v>3.2336431939871822E-4</v>
      </c>
      <c r="K427" s="16">
        <f t="shared" ca="1" si="24"/>
        <v>3.1308936133551642E-4</v>
      </c>
    </row>
    <row r="428" spans="1:11" x14ac:dyDescent="0.3">
      <c r="A428">
        <v>427</v>
      </c>
      <c r="B428" s="14">
        <f t="shared" ca="1" si="27"/>
        <v>2.4612296437111789E-4</v>
      </c>
      <c r="C428" s="14">
        <f t="shared" ca="1" si="26"/>
        <v>7.6001526835485175E-4</v>
      </c>
      <c r="D428" s="14">
        <f t="shared" ca="1" si="26"/>
        <v>5.2983868784982975E-4</v>
      </c>
      <c r="E428" s="14">
        <f t="shared" ca="1" si="26"/>
        <v>5.0185019976425221E-4</v>
      </c>
      <c r="F428" s="14">
        <f t="shared" ca="1" si="26"/>
        <v>6.22244655953077E-4</v>
      </c>
      <c r="G428" s="14">
        <f t="shared" ca="1" si="26"/>
        <v>2.5876457208917609E-4</v>
      </c>
      <c r="H428" s="14">
        <f t="shared" ca="1" si="26"/>
        <v>1.4403124263257536E-4</v>
      </c>
      <c r="I428" s="14">
        <f t="shared" ca="1" si="26"/>
        <v>4.6561813313259192E-4</v>
      </c>
      <c r="J428" s="14">
        <f t="shared" ca="1" si="26"/>
        <v>8.5594942358502442E-4</v>
      </c>
      <c r="K428" s="16">
        <f t="shared" ca="1" si="24"/>
        <v>5.7464729688922974E-4</v>
      </c>
    </row>
    <row r="429" spans="1:11" x14ac:dyDescent="0.3">
      <c r="A429">
        <v>428</v>
      </c>
      <c r="B429" s="14">
        <f t="shared" ca="1" si="27"/>
        <v>2.7546345647172412E-4</v>
      </c>
      <c r="C429" s="14">
        <f t="shared" ca="1" si="26"/>
        <v>-1.4324123334129459E-4</v>
      </c>
      <c r="D429" s="14">
        <f t="shared" ca="1" si="26"/>
        <v>-1.9986989216286299E-5</v>
      </c>
      <c r="E429" s="14">
        <f t="shared" ca="1" si="26"/>
        <v>-2.6072651662789825E-4</v>
      </c>
      <c r="F429" s="14">
        <f t="shared" ca="1" si="26"/>
        <v>-2.7992527462560057E-4</v>
      </c>
      <c r="G429" s="14">
        <f t="shared" ca="1" si="26"/>
        <v>-9.278319516399416E-5</v>
      </c>
      <c r="H429" s="14">
        <f t="shared" ca="1" si="26"/>
        <v>1.1321892078586474E-4</v>
      </c>
      <c r="I429" s="14">
        <f t="shared" ca="1" si="26"/>
        <v>1.1619454702237097E-4</v>
      </c>
      <c r="J429" s="14">
        <f t="shared" ca="1" si="26"/>
        <v>-4.3781209131744155E-5</v>
      </c>
      <c r="K429" s="16">
        <f t="shared" ca="1" si="24"/>
        <v>-2.4658109159513063E-4</v>
      </c>
    </row>
    <row r="430" spans="1:11" x14ac:dyDescent="0.3">
      <c r="A430">
        <v>429</v>
      </c>
      <c r="B430" s="14">
        <f t="shared" ca="1" si="27"/>
        <v>-1.8709874577939662E-4</v>
      </c>
      <c r="C430" s="14">
        <f t="shared" ca="1" si="26"/>
        <v>-5.5216182077248244E-4</v>
      </c>
      <c r="D430" s="14">
        <f t="shared" ca="1" si="26"/>
        <v>-1.8864628697078307E-4</v>
      </c>
      <c r="E430" s="14">
        <f t="shared" ca="1" si="26"/>
        <v>1.1491996768310952E-4</v>
      </c>
      <c r="F430" s="14">
        <f t="shared" ca="1" si="26"/>
        <v>-2.6132334213679165E-4</v>
      </c>
      <c r="G430" s="14">
        <f t="shared" ca="1" si="26"/>
        <v>1.9609144570087488E-4</v>
      </c>
      <c r="H430" s="14">
        <f t="shared" ca="1" si="26"/>
        <v>-3.4834803764000597E-4</v>
      </c>
      <c r="I430" s="14">
        <f t="shared" ca="1" si="26"/>
        <v>1.0059470051846814E-4</v>
      </c>
      <c r="J430" s="14">
        <f t="shared" ca="1" si="26"/>
        <v>2.6249004558773908E-4</v>
      </c>
      <c r="K430" s="16">
        <f t="shared" ca="1" si="24"/>
        <v>-9.0868489883481286E-5</v>
      </c>
    </row>
    <row r="431" spans="1:11" x14ac:dyDescent="0.3">
      <c r="A431">
        <v>430</v>
      </c>
      <c r="B431" s="14">
        <f t="shared" ca="1" si="27"/>
        <v>6.284602360864933E-4</v>
      </c>
      <c r="C431" s="14">
        <f t="shared" ca="1" si="26"/>
        <v>5.2487486513150825E-4</v>
      </c>
      <c r="D431" s="14">
        <f t="shared" ca="1" si="26"/>
        <v>6.7187758265118607E-4</v>
      </c>
      <c r="E431" s="14">
        <f t="shared" ca="1" si="26"/>
        <v>1.3290518397969227E-4</v>
      </c>
      <c r="F431" s="14">
        <f t="shared" ca="1" si="26"/>
        <v>6.6343601701984419E-4</v>
      </c>
      <c r="G431" s="14">
        <f t="shared" ca="1" si="26"/>
        <v>2.8344652865847835E-4</v>
      </c>
      <c r="H431" s="14">
        <f t="shared" ca="1" si="26"/>
        <v>4.2283341277283236E-5</v>
      </c>
      <c r="I431" s="14">
        <f t="shared" ca="1" si="26"/>
        <v>2.6533147439662935E-4</v>
      </c>
      <c r="J431" s="14">
        <f t="shared" ca="1" si="26"/>
        <v>6.1731874808398327E-4</v>
      </c>
      <c r="K431" s="16">
        <f t="shared" ca="1" si="24"/>
        <v>4.8353512299567874E-4</v>
      </c>
    </row>
    <row r="432" spans="1:11" x14ac:dyDescent="0.3">
      <c r="A432">
        <v>431</v>
      </c>
      <c r="B432" s="14">
        <f t="shared" ca="1" si="27"/>
        <v>4.6968722238340725E-4</v>
      </c>
      <c r="C432" s="14">
        <f t="shared" ca="1" si="26"/>
        <v>3.6323542103068628E-4</v>
      </c>
      <c r="D432" s="14">
        <f t="shared" ca="1" si="26"/>
        <v>3.7038084419113162E-4</v>
      </c>
      <c r="E432" s="14">
        <f t="shared" ca="1" si="26"/>
        <v>4.1589134634027974E-4</v>
      </c>
      <c r="F432" s="14">
        <f t="shared" ca="1" si="26"/>
        <v>4.0751554730443111E-4</v>
      </c>
      <c r="G432" s="14">
        <f t="shared" ca="1" si="26"/>
        <v>5.8365475285944912E-4</v>
      </c>
      <c r="H432" s="14">
        <f t="shared" ca="1" si="26"/>
        <v>1.766006186591543E-4</v>
      </c>
      <c r="I432" s="14">
        <f t="shared" ca="1" si="26"/>
        <v>3.9509956426849488E-4</v>
      </c>
      <c r="J432" s="14">
        <f t="shared" ca="1" si="26"/>
        <v>5.1511297781133242E-4</v>
      </c>
      <c r="K432" s="16">
        <f t="shared" ca="1" si="24"/>
        <v>6.1468476014321074E-4</v>
      </c>
    </row>
    <row r="433" spans="1:11" x14ac:dyDescent="0.3">
      <c r="A433">
        <v>432</v>
      </c>
      <c r="B433" s="14">
        <f t="shared" ca="1" si="27"/>
        <v>3.7696280325646747E-4</v>
      </c>
      <c r="C433" s="14">
        <f t="shared" ca="1" si="26"/>
        <v>2.1671695914655966E-4</v>
      </c>
      <c r="D433" s="14">
        <f t="shared" ca="1" si="26"/>
        <v>1.0649905201801229E-4</v>
      </c>
      <c r="E433" s="14">
        <f t="shared" ca="1" si="26"/>
        <v>-1.9636555371760125E-4</v>
      </c>
      <c r="F433" s="14">
        <f t="shared" ca="1" si="26"/>
        <v>2.8632493876727102E-4</v>
      </c>
      <c r="G433" s="14">
        <f t="shared" ca="1" si="26"/>
        <v>2.1821665255836878E-4</v>
      </c>
      <c r="H433" s="14">
        <f t="shared" ca="1" si="26"/>
        <v>-9.5063773940416062E-5</v>
      </c>
      <c r="I433" s="14">
        <f t="shared" ca="1" si="26"/>
        <v>-1.3109308150004788E-4</v>
      </c>
      <c r="J433" s="14">
        <f t="shared" ca="1" si="26"/>
        <v>1.4745772259403141E-4</v>
      </c>
      <c r="K433" s="16">
        <f t="shared" ca="1" si="24"/>
        <v>2.0321144749596077E-4</v>
      </c>
    </row>
    <row r="434" spans="1:11" x14ac:dyDescent="0.3">
      <c r="A434">
        <v>433</v>
      </c>
      <c r="B434" s="14">
        <f t="shared" ca="1" si="27"/>
        <v>1.3364404975163186E-4</v>
      </c>
      <c r="C434" s="14">
        <f t="shared" ca="1" si="26"/>
        <v>3.2702894875761488E-4</v>
      </c>
      <c r="D434" s="14">
        <f t="shared" ca="1" si="26"/>
        <v>1.8833279310177228E-4</v>
      </c>
      <c r="E434" s="14">
        <f t="shared" ca="1" si="26"/>
        <v>1.8563513228296179E-4</v>
      </c>
      <c r="F434" s="14">
        <f t="shared" ca="1" si="26"/>
        <v>4.5348015508424013E-5</v>
      </c>
      <c r="G434" s="14">
        <f t="shared" ca="1" si="26"/>
        <v>-1.4293648764034794E-4</v>
      </c>
      <c r="H434" s="14">
        <f t="shared" ca="1" si="26"/>
        <v>4.3702769503519686E-4</v>
      </c>
      <c r="I434" s="14">
        <f t="shared" ca="1" si="26"/>
        <v>3.3719074746628685E-4</v>
      </c>
      <c r="J434" s="14">
        <f t="shared" ca="1" si="26"/>
        <v>1.3047928730304035E-4</v>
      </c>
      <c r="K434" s="16">
        <f t="shared" ca="1" si="24"/>
        <v>2.4737553529372475E-4</v>
      </c>
    </row>
    <row r="435" spans="1:11" x14ac:dyDescent="0.3">
      <c r="A435">
        <v>434</v>
      </c>
      <c r="B435" s="14">
        <f t="shared" ca="1" si="27"/>
        <v>-8.6826901613990676E-4</v>
      </c>
      <c r="C435" s="14">
        <f t="shared" ca="1" si="26"/>
        <v>-7.5888388505822985E-4</v>
      </c>
      <c r="D435" s="14">
        <f t="shared" ca="1" si="26"/>
        <v>-9.7195715105884096E-4</v>
      </c>
      <c r="E435" s="14">
        <f t="shared" ca="1" si="26"/>
        <v>-8.8947372922396713E-4</v>
      </c>
      <c r="F435" s="14">
        <f t="shared" ca="1" si="26"/>
        <v>-4.953252033794652E-4</v>
      </c>
      <c r="G435" s="14">
        <f t="shared" ca="1" si="26"/>
        <v>-7.9779335985034503E-4</v>
      </c>
      <c r="H435" s="14">
        <f t="shared" ca="1" si="26"/>
        <v>-1.0156581792428712E-3</v>
      </c>
      <c r="I435" s="14">
        <f t="shared" ca="1" si="26"/>
        <v>-4.1126177516891116E-4</v>
      </c>
      <c r="J435" s="14">
        <f t="shared" ca="1" si="26"/>
        <v>-6.6231079253262399E-4</v>
      </c>
      <c r="K435" s="16">
        <f t="shared" ca="1" si="24"/>
        <v>-8.6013862356513462E-4</v>
      </c>
    </row>
    <row r="436" spans="1:11" x14ac:dyDescent="0.3">
      <c r="A436">
        <v>435</v>
      </c>
      <c r="B436" s="14">
        <f t="shared" ca="1" si="27"/>
        <v>1.6116287736641838E-4</v>
      </c>
      <c r="C436" s="14">
        <f t="shared" ca="1" si="26"/>
        <v>4.0057640170429091E-6</v>
      </c>
      <c r="D436" s="14">
        <f t="shared" ca="1" si="26"/>
        <v>7.4296876903438367E-5</v>
      </c>
      <c r="E436" s="14">
        <f t="shared" ca="1" si="26"/>
        <v>-5.4630842974647494E-5</v>
      </c>
      <c r="F436" s="14">
        <f t="shared" ca="1" si="26"/>
        <v>-2.140767167872181E-4</v>
      </c>
      <c r="G436" s="14">
        <f t="shared" ca="1" si="26"/>
        <v>-2.547296852267768E-5</v>
      </c>
      <c r="H436" s="14">
        <f t="shared" ca="1" si="26"/>
        <v>-4.0781725005054027E-5</v>
      </c>
      <c r="I436" s="14">
        <f t="shared" ca="1" si="26"/>
        <v>7.5692195758410654E-7</v>
      </c>
      <c r="J436" s="14">
        <f t="shared" ca="1" si="26"/>
        <v>-2.1037281930943858E-4</v>
      </c>
      <c r="K436" s="16">
        <f t="shared" ca="1" si="24"/>
        <v>3.2758935897485257E-5</v>
      </c>
    </row>
    <row r="437" spans="1:11" x14ac:dyDescent="0.3">
      <c r="A437">
        <v>436</v>
      </c>
      <c r="B437" s="14">
        <f t="shared" ca="1" si="27"/>
        <v>3.0494316492966613E-4</v>
      </c>
      <c r="C437" s="14">
        <f t="shared" ca="1" si="26"/>
        <v>2.2913770860708821E-4</v>
      </c>
      <c r="D437" s="14">
        <f t="shared" ca="1" si="26"/>
        <v>8.2883316209698114E-5</v>
      </c>
      <c r="E437" s="14">
        <f t="shared" ca="1" si="26"/>
        <v>4.700937509487217E-4</v>
      </c>
      <c r="F437" s="14">
        <f t="shared" ca="1" si="26"/>
        <v>4.4836177127271414E-4</v>
      </c>
      <c r="G437" s="14">
        <f t="shared" ca="1" si="26"/>
        <v>5.4032066359842334E-4</v>
      </c>
      <c r="H437" s="14">
        <f t="shared" ca="1" si="26"/>
        <v>2.9547988540159641E-4</v>
      </c>
      <c r="I437" s="14">
        <f t="shared" ca="1" si="26"/>
        <v>2.3371722975593976E-4</v>
      </c>
      <c r="J437" s="14">
        <f t="shared" ca="1" si="26"/>
        <v>-5.7449245636110734E-5</v>
      </c>
      <c r="K437" s="16">
        <f t="shared" ca="1" si="24"/>
        <v>3.1620479571050421E-4</v>
      </c>
    </row>
    <row r="438" spans="1:11" x14ac:dyDescent="0.3">
      <c r="A438">
        <v>437</v>
      </c>
      <c r="B438" s="14">
        <f t="shared" ca="1" si="27"/>
        <v>8.0584526735904486E-4</v>
      </c>
      <c r="C438" s="14">
        <f t="shared" ca="1" si="26"/>
        <v>8.8105957881661054E-4</v>
      </c>
      <c r="D438" s="14">
        <f t="shared" ca="1" si="26"/>
        <v>4.2691145611321971E-4</v>
      </c>
      <c r="E438" s="14">
        <f t="shared" ca="1" si="26"/>
        <v>7.1164914030626342E-4</v>
      </c>
      <c r="F438" s="14">
        <f t="shared" ca="1" si="26"/>
        <v>1.2358105534712453E-3</v>
      </c>
      <c r="G438" s="14">
        <f t="shared" ca="1" si="26"/>
        <v>4.3561040058578119E-4</v>
      </c>
      <c r="H438" s="14">
        <f t="shared" ca="1" si="26"/>
        <v>9.6441447020314403E-4</v>
      </c>
      <c r="I438" s="14">
        <f t="shared" ca="1" si="26"/>
        <v>4.9211874578418044E-4</v>
      </c>
      <c r="J438" s="14">
        <f t="shared" ca="1" si="26"/>
        <v>1.0444697421012864E-3</v>
      </c>
      <c r="K438" s="16">
        <f t="shared" ca="1" si="24"/>
        <v>8.6774235561797258E-4</v>
      </c>
    </row>
    <row r="439" spans="1:11" x14ac:dyDescent="0.3">
      <c r="A439">
        <v>438</v>
      </c>
      <c r="B439" s="14">
        <f t="shared" ca="1" si="27"/>
        <v>2.9087729367593832E-4</v>
      </c>
      <c r="C439" s="14">
        <f t="shared" ca="1" si="26"/>
        <v>1.7014907021338651E-4</v>
      </c>
      <c r="D439" s="14">
        <f t="shared" ca="1" si="26"/>
        <v>9.3921300927215395E-4</v>
      </c>
      <c r="E439" s="14">
        <f t="shared" ca="1" si="26"/>
        <v>4.7914122907285805E-4</v>
      </c>
      <c r="F439" s="14">
        <f t="shared" ca="1" si="26"/>
        <v>6.6195087997514171E-4</v>
      </c>
      <c r="G439" s="14">
        <f t="shared" ca="1" si="26"/>
        <v>5.8585951889492929E-4</v>
      </c>
      <c r="H439" s="14">
        <f t="shared" ca="1" si="26"/>
        <v>9.6486433880447792E-4</v>
      </c>
      <c r="I439" s="14">
        <f t="shared" ca="1" si="26"/>
        <v>5.988907074104176E-4</v>
      </c>
      <c r="J439" s="14">
        <f t="shared" ca="1" si="26"/>
        <v>5.3382048565133128E-4</v>
      </c>
      <c r="K439" s="16">
        <f t="shared" ca="1" si="24"/>
        <v>6.6055002340538297E-4</v>
      </c>
    </row>
    <row r="440" spans="1:11" x14ac:dyDescent="0.3">
      <c r="A440">
        <v>439</v>
      </c>
      <c r="B440" s="14">
        <f t="shared" ca="1" si="27"/>
        <v>1.4748578926711883E-6</v>
      </c>
      <c r="C440" s="14">
        <f t="shared" ca="1" si="26"/>
        <v>-3.9378724146254287E-4</v>
      </c>
      <c r="D440" s="14">
        <f t="shared" ca="1" si="26"/>
        <v>1.0657357090793526E-4</v>
      </c>
      <c r="E440" s="14">
        <f t="shared" ca="1" si="26"/>
        <v>-1.3131617322978875E-4</v>
      </c>
      <c r="F440" s="14">
        <f t="shared" ca="1" si="26"/>
        <v>-2.9251227598420371E-5</v>
      </c>
      <c r="G440" s="14">
        <f t="shared" ca="1" si="26"/>
        <v>2.4674137198563866E-4</v>
      </c>
      <c r="H440" s="14">
        <f t="shared" ca="1" si="26"/>
        <v>-2.9357002616230038E-5</v>
      </c>
      <c r="I440" s="14">
        <f t="shared" ca="1" si="26"/>
        <v>-6.1378299931455358E-5</v>
      </c>
      <c r="J440" s="14">
        <f t="shared" ca="1" si="26"/>
        <v>2.207679751328511E-5</v>
      </c>
      <c r="K440" s="16">
        <f t="shared" ca="1" si="24"/>
        <v>6.5783412695118534E-5</v>
      </c>
    </row>
    <row r="441" spans="1:11" x14ac:dyDescent="0.3">
      <c r="A441">
        <v>440</v>
      </c>
      <c r="B441" s="14">
        <f t="shared" ca="1" si="27"/>
        <v>1.2830121038959709E-4</v>
      </c>
      <c r="C441" s="14">
        <f t="shared" ca="1" si="26"/>
        <v>1.2978814751306281E-5</v>
      </c>
      <c r="D441" s="14">
        <f t="shared" ca="1" si="26"/>
        <v>2.3069249482294621E-4</v>
      </c>
      <c r="E441" s="14">
        <f t="shared" ca="1" si="26"/>
        <v>3.7369375648456214E-4</v>
      </c>
      <c r="F441" s="14">
        <f t="shared" ca="1" si="26"/>
        <v>1.1156594990736462E-4</v>
      </c>
      <c r="G441" s="14">
        <f t="shared" ca="1" si="26"/>
        <v>8.3598515624685766E-5</v>
      </c>
      <c r="H441" s="14">
        <f t="shared" ca="1" si="26"/>
        <v>7.7389758042923409E-5</v>
      </c>
      <c r="I441" s="14">
        <f t="shared" ca="1" si="26"/>
        <v>3.8029193547300163E-4</v>
      </c>
      <c r="J441" s="14">
        <f t="shared" ca="1" si="26"/>
        <v>1.7108379991958455E-4</v>
      </c>
      <c r="K441" s="16">
        <f t="shared" ca="1" si="24"/>
        <v>1.4876588504800662E-4</v>
      </c>
    </row>
    <row r="442" spans="1:11" x14ac:dyDescent="0.3">
      <c r="A442">
        <v>441</v>
      </c>
      <c r="B442" s="14">
        <f t="shared" ca="1" si="27"/>
        <v>-5.0131620595344304E-5</v>
      </c>
      <c r="C442" s="14">
        <f t="shared" ca="1" si="26"/>
        <v>-3.2108979586875874E-4</v>
      </c>
      <c r="D442" s="14">
        <f t="shared" ca="1" si="26"/>
        <v>2.4074139808317433E-5</v>
      </c>
      <c r="E442" s="14">
        <f t="shared" ca="1" si="26"/>
        <v>3.3814374578996229E-4</v>
      </c>
      <c r="F442" s="14">
        <f t="shared" ca="1" si="26"/>
        <v>-1.2327116898025272E-4</v>
      </c>
      <c r="G442" s="14">
        <f t="shared" ca="1" si="26"/>
        <v>-3.1476615298174247E-4</v>
      </c>
      <c r="H442" s="14">
        <f t="shared" ca="1" si="26"/>
        <v>3.9764428260077845E-4</v>
      </c>
      <c r="I442" s="14">
        <f t="shared" ca="1" si="26"/>
        <v>1.7503224089135674E-4</v>
      </c>
      <c r="J442" s="14">
        <f t="shared" ca="1" si="26"/>
        <v>2.1617667095699559E-5</v>
      </c>
      <c r="K442" s="16">
        <f t="shared" ca="1" si="24"/>
        <v>-3.5136660178494598E-5</v>
      </c>
    </row>
    <row r="443" spans="1:11" x14ac:dyDescent="0.3">
      <c r="A443">
        <v>442</v>
      </c>
      <c r="B443" s="14">
        <f t="shared" ca="1" si="27"/>
        <v>5.3159785132503361E-5</v>
      </c>
      <c r="C443" s="14">
        <f t="shared" ca="1" si="26"/>
        <v>-1.5836204018812851E-4</v>
      </c>
      <c r="D443" s="14">
        <f t="shared" ca="1" si="26"/>
        <v>5.5995124549254518E-5</v>
      </c>
      <c r="E443" s="14">
        <f t="shared" ca="1" si="26"/>
        <v>-8.1937573848478445E-5</v>
      </c>
      <c r="F443" s="14">
        <f t="shared" ca="1" si="26"/>
        <v>-6.1226743974297546E-5</v>
      </c>
      <c r="G443" s="14">
        <f t="shared" ca="1" si="26"/>
        <v>-1.9730923632625723E-4</v>
      </c>
      <c r="H443" s="14">
        <f t="shared" ca="1" si="26"/>
        <v>3.2612597506266058E-4</v>
      </c>
      <c r="I443" s="14">
        <f t="shared" ca="1" si="26"/>
        <v>-1.0656362825190913E-4</v>
      </c>
      <c r="J443" s="14">
        <f t="shared" ca="1" si="26"/>
        <v>-3.4296622930487153E-5</v>
      </c>
      <c r="K443" s="16">
        <f t="shared" ca="1" si="24"/>
        <v>-7.1837830910726885E-5</v>
      </c>
    </row>
    <row r="444" spans="1:11" x14ac:dyDescent="0.3">
      <c r="A444">
        <v>443</v>
      </c>
      <c r="B444" s="14">
        <f t="shared" ca="1" si="27"/>
        <v>-1.1681501570232251E-4</v>
      </c>
      <c r="C444" s="14">
        <f t="shared" ca="1" si="26"/>
        <v>-4.303771374236976E-6</v>
      </c>
      <c r="D444" s="14">
        <f t="shared" ca="1" si="26"/>
        <v>-1.0918389205051335E-4</v>
      </c>
      <c r="E444" s="14">
        <f t="shared" ca="1" si="26"/>
        <v>-1.6149101046788669E-4</v>
      </c>
      <c r="F444" s="14">
        <f t="shared" ca="1" si="26"/>
        <v>2.6671692181984313E-4</v>
      </c>
      <c r="G444" s="14">
        <f t="shared" ca="1" si="26"/>
        <v>-3.6745627201608414E-5</v>
      </c>
      <c r="H444" s="14">
        <f t="shared" ca="1" si="26"/>
        <v>3.4436614968105695E-5</v>
      </c>
      <c r="I444" s="14">
        <f t="shared" ca="1" si="26"/>
        <v>2.1327582908658036E-5</v>
      </c>
      <c r="J444" s="14">
        <f t="shared" ca="1" si="26"/>
        <v>1.3727868778922765E-4</v>
      </c>
      <c r="K444" s="16">
        <f t="shared" ca="1" si="24"/>
        <v>9.0372102188313307E-5</v>
      </c>
    </row>
    <row r="445" spans="1:11" x14ac:dyDescent="0.3">
      <c r="A445">
        <v>444</v>
      </c>
      <c r="B445" s="14">
        <f t="shared" ca="1" si="27"/>
        <v>-3.0339133314721421E-4</v>
      </c>
      <c r="C445" s="14">
        <f t="shared" ca="1" si="26"/>
        <v>1.0938553358457828E-4</v>
      </c>
      <c r="D445" s="14">
        <f t="shared" ca="1" si="26"/>
        <v>-2.6032850180431543E-4</v>
      </c>
      <c r="E445" s="14">
        <f t="shared" ca="1" si="26"/>
        <v>-8.5539002806880618E-5</v>
      </c>
      <c r="F445" s="14">
        <f t="shared" ca="1" si="26"/>
        <v>-5.8659800079971291E-5</v>
      </c>
      <c r="G445" s="14">
        <f t="shared" ca="1" si="26"/>
        <v>-2.5147253222181646E-4</v>
      </c>
      <c r="H445" s="14">
        <f t="shared" ca="1" si="26"/>
        <v>-2.6745377007736989E-7</v>
      </c>
      <c r="I445" s="14">
        <f t="shared" ca="1" si="26"/>
        <v>-8.3432325084583883E-5</v>
      </c>
      <c r="J445" s="14">
        <f t="shared" ca="1" si="26"/>
        <v>-1.0987668830134187E-4</v>
      </c>
      <c r="K445" s="16">
        <f t="shared" ca="1" si="24"/>
        <v>-2.2557512696043305E-4</v>
      </c>
    </row>
    <row r="446" spans="1:11" x14ac:dyDescent="0.3">
      <c r="A446">
        <v>445</v>
      </c>
      <c r="B446" s="14">
        <f t="shared" ca="1" si="27"/>
        <v>3.5586791565239792E-4</v>
      </c>
      <c r="C446" s="14">
        <f t="shared" ca="1" si="26"/>
        <v>3.7423388329019312E-4</v>
      </c>
      <c r="D446" s="14">
        <f t="shared" ca="1" si="26"/>
        <v>1.460820926306182E-4</v>
      </c>
      <c r="E446" s="14">
        <f t="shared" ca="1" si="26"/>
        <v>-8.2798620981857057E-5</v>
      </c>
      <c r="F446" s="14">
        <f t="shared" ca="1" si="26"/>
        <v>-1.2745772165499632E-4</v>
      </c>
      <c r="G446" s="14">
        <f t="shared" ca="1" si="26"/>
        <v>1.1639751536537439E-4</v>
      </c>
      <c r="H446" s="14">
        <f t="shared" ca="1" si="26"/>
        <v>2.5751909832136467E-4</v>
      </c>
      <c r="I446" s="14">
        <f t="shared" ca="1" si="26"/>
        <v>7.2055690484666354E-4</v>
      </c>
      <c r="J446" s="14">
        <f t="shared" ca="1" si="26"/>
        <v>1.3723633449053173E-4</v>
      </c>
      <c r="K446" s="16">
        <f t="shared" ca="1" si="24"/>
        <v>2.7812729268877684E-4</v>
      </c>
    </row>
    <row r="447" spans="1:11" x14ac:dyDescent="0.3">
      <c r="A447">
        <v>446</v>
      </c>
      <c r="B447" s="14">
        <f t="shared" ca="1" si="27"/>
        <v>4.7364200451772515E-4</v>
      </c>
      <c r="C447" s="14">
        <f t="shared" ca="1" si="26"/>
        <v>4.9120694281849569E-4</v>
      </c>
      <c r="D447" s="14">
        <f t="shared" ca="1" si="26"/>
        <v>6.87439370577517E-4</v>
      </c>
      <c r="E447" s="14">
        <f t="shared" ca="1" si="26"/>
        <v>3.8575310658857945E-4</v>
      </c>
      <c r="F447" s="14">
        <f t="shared" ca="1" si="26"/>
        <v>3.101125388684957E-4</v>
      </c>
      <c r="G447" s="14">
        <f t="shared" ca="1" si="26"/>
        <v>4.0544491584747336E-4</v>
      </c>
      <c r="H447" s="14">
        <f t="shared" ca="1" si="26"/>
        <v>3.6075070281945244E-5</v>
      </c>
      <c r="I447" s="14">
        <f t="shared" ca="1" si="26"/>
        <v>3.4580680774717897E-4</v>
      </c>
      <c r="J447" s="14">
        <f t="shared" ca="1" si="26"/>
        <v>1.0018309009503254E-4</v>
      </c>
      <c r="K447" s="16">
        <f t="shared" ca="1" si="24"/>
        <v>3.813484411265179E-4</v>
      </c>
    </row>
    <row r="448" spans="1:11" x14ac:dyDescent="0.3">
      <c r="A448">
        <v>447</v>
      </c>
      <c r="B448" s="14">
        <f t="shared" ca="1" si="27"/>
        <v>2.5268733873522122E-4</v>
      </c>
      <c r="C448" s="14">
        <f t="shared" ca="1" si="26"/>
        <v>3.2748117397473622E-4</v>
      </c>
      <c r="D448" s="14">
        <f t="shared" ca="1" si="26"/>
        <v>2.376911118252041E-4</v>
      </c>
      <c r="E448" s="14">
        <f t="shared" ca="1" si="26"/>
        <v>7.2409849111189546E-4</v>
      </c>
      <c r="F448" s="14">
        <f t="shared" ca="1" si="26"/>
        <v>7.7030229954698959E-5</v>
      </c>
      <c r="G448" s="14">
        <f t="shared" ca="1" si="26"/>
        <v>3.2075602851984919E-5</v>
      </c>
      <c r="H448" s="14">
        <f t="shared" ca="1" si="26"/>
        <v>2.7456214705268476E-4</v>
      </c>
      <c r="I448" s="14">
        <f t="shared" ca="1" si="26"/>
        <v>1.8763346277281555E-4</v>
      </c>
      <c r="J448" s="14">
        <f t="shared" ca="1" si="26"/>
        <v>2.7937126618284036E-4</v>
      </c>
      <c r="K448" s="16">
        <f t="shared" ca="1" si="24"/>
        <v>4.046372353595828E-4</v>
      </c>
    </row>
    <row r="449" spans="1:11" x14ac:dyDescent="0.3">
      <c r="A449">
        <v>448</v>
      </c>
      <c r="B449" s="14">
        <f t="shared" ca="1" si="27"/>
        <v>-7.0617745769931736E-4</v>
      </c>
      <c r="C449" s="14">
        <f t="shared" ca="1" si="26"/>
        <v>-1.3098572325889721E-4</v>
      </c>
      <c r="D449" s="14">
        <f t="shared" ca="1" si="26"/>
        <v>-4.6176773165720116E-4</v>
      </c>
      <c r="E449" s="14">
        <f t="shared" ca="1" si="26"/>
        <v>-5.0399275139278662E-4</v>
      </c>
      <c r="F449" s="14">
        <f t="shared" ca="1" si="26"/>
        <v>1.1185181918498802E-5</v>
      </c>
      <c r="G449" s="14">
        <f t="shared" ca="1" si="26"/>
        <v>-6.7029081245287736E-4</v>
      </c>
      <c r="H449" s="14">
        <f t="shared" ca="1" si="26"/>
        <v>-3.895042163338555E-4</v>
      </c>
      <c r="I449" s="14">
        <f t="shared" ca="1" si="26"/>
        <v>-3.9928705626258927E-4</v>
      </c>
      <c r="J449" s="14">
        <f t="shared" ca="1" si="26"/>
        <v>-4.8390568352038674E-4</v>
      </c>
      <c r="K449" s="16">
        <f t="shared" ca="1" si="24"/>
        <v>-4.3770213239561253E-4</v>
      </c>
    </row>
    <row r="450" spans="1:11" x14ac:dyDescent="0.3">
      <c r="A450">
        <v>449</v>
      </c>
      <c r="B450" s="14">
        <f t="shared" ca="1" si="27"/>
        <v>-1.5590102857648694E-4</v>
      </c>
      <c r="C450" s="14">
        <f t="shared" ca="1" si="26"/>
        <v>-2.2524563440741313E-4</v>
      </c>
      <c r="D450" s="14">
        <f t="shared" ca="1" si="26"/>
        <v>-8.1508558989284595E-5</v>
      </c>
      <c r="E450" s="14">
        <f t="shared" ca="1" si="26"/>
        <v>-1.0359523284221494E-4</v>
      </c>
      <c r="F450" s="14">
        <f t="shared" ca="1" si="26"/>
        <v>-1.4514431579179776E-4</v>
      </c>
      <c r="G450" s="14">
        <f t="shared" ca="1" si="26"/>
        <v>-3.1940480043610148E-4</v>
      </c>
      <c r="H450" s="14">
        <f t="shared" ca="1" si="26"/>
        <v>-9.0424524423715608E-5</v>
      </c>
      <c r="I450" s="14">
        <f t="shared" ca="1" si="26"/>
        <v>-6.1202191491784589E-5</v>
      </c>
      <c r="J450" s="14">
        <f t="shared" ca="1" si="26"/>
        <v>-7.9340009113065075E-5</v>
      </c>
      <c r="K450" s="16">
        <f t="shared" ca="1" si="24"/>
        <v>-3.0939861131957722E-4</v>
      </c>
    </row>
    <row r="451" spans="1:11" x14ac:dyDescent="0.3">
      <c r="A451">
        <v>450</v>
      </c>
      <c r="B451" s="14">
        <f t="shared" ca="1" si="27"/>
        <v>-4.3985971023198771E-5</v>
      </c>
      <c r="C451" s="14">
        <f t="shared" ca="1" si="26"/>
        <v>7.138828417592864E-6</v>
      </c>
      <c r="D451" s="14">
        <f t="shared" ca="1" si="26"/>
        <v>1.1112878643163105E-4</v>
      </c>
      <c r="E451" s="14">
        <f t="shared" ca="1" si="26"/>
        <v>-2.7666585903333529E-4</v>
      </c>
      <c r="F451" s="14">
        <f t="shared" ca="1" si="26"/>
        <v>-3.3575816294581024E-4</v>
      </c>
      <c r="G451" s="14">
        <f t="shared" ca="1" si="26"/>
        <v>-1.1623953995236675E-4</v>
      </c>
      <c r="H451" s="14">
        <f t="shared" ca="1" si="26"/>
        <v>2.2323490129665027E-5</v>
      </c>
      <c r="I451" s="14">
        <f t="shared" ca="1" si="26"/>
        <v>2.0252893211901974E-4</v>
      </c>
      <c r="J451" s="14">
        <f t="shared" ca="1" si="26"/>
        <v>-2.7714696526805091E-5</v>
      </c>
      <c r="K451" s="16">
        <f t="shared" ref="K451:K501" ca="1" si="28">_xlfn.NORM.INV(RAND(),0,0.0004)</f>
        <v>-1.9778676300232024E-4</v>
      </c>
    </row>
    <row r="452" spans="1:11" x14ac:dyDescent="0.3">
      <c r="A452">
        <v>451</v>
      </c>
      <c r="B452" s="14">
        <f t="shared" ca="1" si="27"/>
        <v>3.1201262968918065E-4</v>
      </c>
      <c r="C452" s="14">
        <f t="shared" ca="1" si="27"/>
        <v>-1.0499655959362789E-4</v>
      </c>
      <c r="D452" s="14">
        <f t="shared" ca="1" si="27"/>
        <v>4.6278670439502616E-4</v>
      </c>
      <c r="E452" s="14">
        <f t="shared" ca="1" si="27"/>
        <v>9.9083857128747494E-5</v>
      </c>
      <c r="F452" s="14">
        <f t="shared" ca="1" si="27"/>
        <v>1.7080315489432089E-4</v>
      </c>
      <c r="G452" s="14">
        <f t="shared" ca="1" si="27"/>
        <v>5.0561032539481253E-4</v>
      </c>
      <c r="H452" s="14">
        <f t="shared" ca="1" si="27"/>
        <v>-1.6265346615585395E-4</v>
      </c>
      <c r="I452" s="14">
        <f t="shared" ca="1" si="27"/>
        <v>1.4884163989824722E-4</v>
      </c>
      <c r="J452" s="14">
        <f t="shared" ca="1" si="27"/>
        <v>1.1918819509655592E-4</v>
      </c>
      <c r="K452" s="16">
        <f t="shared" ca="1" si="28"/>
        <v>2.6624097885529462E-4</v>
      </c>
    </row>
    <row r="453" spans="1:11" x14ac:dyDescent="0.3">
      <c r="A453">
        <v>452</v>
      </c>
      <c r="B453" s="14">
        <f t="shared" ref="B453:J481" ca="1" si="29">0.8*$K453 + 0.6*_xlfn.NORM.INV(RAND(),0,0.0003)</f>
        <v>5.3139581731249648E-4</v>
      </c>
      <c r="C453" s="14">
        <f t="shared" ca="1" si="29"/>
        <v>4.1515557207956596E-4</v>
      </c>
      <c r="D453" s="14">
        <f t="shared" ca="1" si="29"/>
        <v>5.9471483802032575E-4</v>
      </c>
      <c r="E453" s="14">
        <f t="shared" ca="1" si="29"/>
        <v>1.7945774025870115E-4</v>
      </c>
      <c r="F453" s="14">
        <f t="shared" ca="1" si="29"/>
        <v>6.7995350677521713E-4</v>
      </c>
      <c r="G453" s="14">
        <f t="shared" ca="1" si="29"/>
        <v>4.6904046982523741E-4</v>
      </c>
      <c r="H453" s="14">
        <f t="shared" ca="1" si="29"/>
        <v>2.2446599764520947E-4</v>
      </c>
      <c r="I453" s="14">
        <f t="shared" ca="1" si="29"/>
        <v>3.2363482927520222E-4</v>
      </c>
      <c r="J453" s="14">
        <f t="shared" ca="1" si="29"/>
        <v>4.3919206068931396E-4</v>
      </c>
      <c r="K453" s="16">
        <f t="shared" ca="1" si="28"/>
        <v>4.2647754951532504E-4</v>
      </c>
    </row>
    <row r="454" spans="1:11" x14ac:dyDescent="0.3">
      <c r="A454">
        <v>453</v>
      </c>
      <c r="B454" s="14">
        <f t="shared" ca="1" si="29"/>
        <v>2.6962457610962224E-4</v>
      </c>
      <c r="C454" s="14">
        <f t="shared" ca="1" si="29"/>
        <v>5.5197258522445166E-4</v>
      </c>
      <c r="D454" s="14">
        <f t="shared" ca="1" si="29"/>
        <v>1.926172950716482E-4</v>
      </c>
      <c r="E454" s="14">
        <f t="shared" ca="1" si="29"/>
        <v>3.7318187215740222E-4</v>
      </c>
      <c r="F454" s="14">
        <f t="shared" ca="1" si="29"/>
        <v>3.6053829114488368E-4</v>
      </c>
      <c r="G454" s="14">
        <f t="shared" ca="1" si="29"/>
        <v>3.7498986931594393E-4</v>
      </c>
      <c r="H454" s="14">
        <f t="shared" ca="1" si="29"/>
        <v>3.9079340313339761E-4</v>
      </c>
      <c r="I454" s="14">
        <f t="shared" ca="1" si="29"/>
        <v>2.8790099115818965E-4</v>
      </c>
      <c r="J454" s="14">
        <f t="shared" ca="1" si="29"/>
        <v>-1.4357216348279676E-5</v>
      </c>
      <c r="K454" s="16">
        <f t="shared" ca="1" si="28"/>
        <v>4.3447122123098158E-4</v>
      </c>
    </row>
    <row r="455" spans="1:11" x14ac:dyDescent="0.3">
      <c r="A455">
        <v>454</v>
      </c>
      <c r="B455" s="14">
        <f t="shared" ca="1" si="29"/>
        <v>9.096506556201334E-4</v>
      </c>
      <c r="C455" s="14">
        <f t="shared" ca="1" si="29"/>
        <v>1.0330263584181843E-3</v>
      </c>
      <c r="D455" s="14">
        <f t="shared" ca="1" si="29"/>
        <v>5.1748987607706115E-4</v>
      </c>
      <c r="E455" s="14">
        <f t="shared" ca="1" si="29"/>
        <v>2.0997843001000524E-5</v>
      </c>
      <c r="F455" s="14">
        <f t="shared" ca="1" si="29"/>
        <v>5.3826810779471538E-5</v>
      </c>
      <c r="G455" s="14">
        <f t="shared" ca="1" si="29"/>
        <v>8.4579966038970087E-4</v>
      </c>
      <c r="H455" s="14">
        <f t="shared" ca="1" si="29"/>
        <v>4.275917405140469E-4</v>
      </c>
      <c r="I455" s="14">
        <f t="shared" ca="1" si="29"/>
        <v>6.4861754278329421E-4</v>
      </c>
      <c r="J455" s="14">
        <f t="shared" ca="1" si="29"/>
        <v>6.7196321333056169E-4</v>
      </c>
      <c r="K455" s="16">
        <f t="shared" ca="1" si="28"/>
        <v>7.5689187354129235E-4</v>
      </c>
    </row>
    <row r="456" spans="1:11" x14ac:dyDescent="0.3">
      <c r="A456">
        <v>455</v>
      </c>
      <c r="B456" s="14">
        <f t="shared" ca="1" si="29"/>
        <v>4.7053744866788403E-4</v>
      </c>
      <c r="C456" s="14">
        <f t="shared" ca="1" si="29"/>
        <v>8.9179909013819723E-5</v>
      </c>
      <c r="D456" s="14">
        <f t="shared" ca="1" si="29"/>
        <v>3.1809478707310753E-4</v>
      </c>
      <c r="E456" s="14">
        <f t="shared" ca="1" si="29"/>
        <v>6.1088208288854009E-4</v>
      </c>
      <c r="F456" s="14">
        <f t="shared" ca="1" si="29"/>
        <v>3.8717828998470277E-4</v>
      </c>
      <c r="G456" s="14">
        <f t="shared" ca="1" si="29"/>
        <v>3.2316314818838583E-4</v>
      </c>
      <c r="H456" s="14">
        <f t="shared" ca="1" si="29"/>
        <v>8.5031847550632764E-5</v>
      </c>
      <c r="I456" s="14">
        <f t="shared" ca="1" si="29"/>
        <v>3.908293182204368E-4</v>
      </c>
      <c r="J456" s="14">
        <f t="shared" ca="1" si="29"/>
        <v>3.5372241322454258E-4</v>
      </c>
      <c r="K456" s="16">
        <f t="shared" ca="1" si="28"/>
        <v>5.1819654144444902E-4</v>
      </c>
    </row>
    <row r="457" spans="1:11" x14ac:dyDescent="0.3">
      <c r="A457">
        <v>456</v>
      </c>
      <c r="B457" s="14">
        <f t="shared" ca="1" si="29"/>
        <v>1.2863061923946764E-4</v>
      </c>
      <c r="C457" s="14">
        <f t="shared" ca="1" si="29"/>
        <v>4.6297518725115947E-4</v>
      </c>
      <c r="D457" s="14">
        <f t="shared" ca="1" si="29"/>
        <v>4.6573258639591257E-4</v>
      </c>
      <c r="E457" s="14">
        <f t="shared" ca="1" si="29"/>
        <v>6.3494304801575436E-4</v>
      </c>
      <c r="F457" s="14">
        <f t="shared" ca="1" si="29"/>
        <v>4.2243730552539671E-4</v>
      </c>
      <c r="G457" s="14">
        <f t="shared" ca="1" si="29"/>
        <v>4.6793595193754653E-4</v>
      </c>
      <c r="H457" s="14">
        <f t="shared" ca="1" si="29"/>
        <v>4.478328092563824E-4</v>
      </c>
      <c r="I457" s="14">
        <f t="shared" ca="1" si="29"/>
        <v>1.2730955410815607E-4</v>
      </c>
      <c r="J457" s="14">
        <f t="shared" ca="1" si="29"/>
        <v>4.9869702959282178E-4</v>
      </c>
      <c r="K457" s="16">
        <f t="shared" ca="1" si="28"/>
        <v>4.4898178974552976E-4</v>
      </c>
    </row>
    <row r="458" spans="1:11" x14ac:dyDescent="0.3">
      <c r="A458">
        <v>457</v>
      </c>
      <c r="B458" s="14">
        <f t="shared" ca="1" si="29"/>
        <v>-2.737446479503799E-4</v>
      </c>
      <c r="C458" s="14">
        <f t="shared" ca="1" si="29"/>
        <v>-4.6384319972827821E-4</v>
      </c>
      <c r="D458" s="14">
        <f t="shared" ca="1" si="29"/>
        <v>-8.2152794119543177E-4</v>
      </c>
      <c r="E458" s="14">
        <f t="shared" ca="1" si="29"/>
        <v>-3.429956985605316E-4</v>
      </c>
      <c r="F458" s="14">
        <f t="shared" ca="1" si="29"/>
        <v>-3.5616954892019487E-4</v>
      </c>
      <c r="G458" s="14">
        <f t="shared" ca="1" si="29"/>
        <v>-8.7731283200258108E-4</v>
      </c>
      <c r="H458" s="14">
        <f t="shared" ca="1" si="29"/>
        <v>-6.3888904378217636E-4</v>
      </c>
      <c r="I458" s="14">
        <f t="shared" ca="1" si="29"/>
        <v>-6.8172926586457477E-4</v>
      </c>
      <c r="J458" s="14">
        <f t="shared" ca="1" si="29"/>
        <v>-5.9309968082576093E-4</v>
      </c>
      <c r="K458" s="16">
        <f t="shared" ca="1" si="28"/>
        <v>-6.8868440122282206E-4</v>
      </c>
    </row>
    <row r="459" spans="1:11" x14ac:dyDescent="0.3">
      <c r="A459">
        <v>458</v>
      </c>
      <c r="B459" s="14">
        <f t="shared" ca="1" si="29"/>
        <v>-1.792411201483825E-4</v>
      </c>
      <c r="C459" s="14">
        <f t="shared" ca="1" si="29"/>
        <v>2.3815922084641933E-4</v>
      </c>
      <c r="D459" s="14">
        <f t="shared" ca="1" si="29"/>
        <v>1.0762425235851131E-4</v>
      </c>
      <c r="E459" s="14">
        <f t="shared" ca="1" si="29"/>
        <v>1.6120440642591199E-4</v>
      </c>
      <c r="F459" s="14">
        <f t="shared" ca="1" si="29"/>
        <v>1.9595986464809306E-4</v>
      </c>
      <c r="G459" s="14">
        <f t="shared" ca="1" si="29"/>
        <v>1.7042153589764297E-5</v>
      </c>
      <c r="H459" s="14">
        <f t="shared" ca="1" si="29"/>
        <v>2.7998841056211019E-4</v>
      </c>
      <c r="I459" s="14">
        <f t="shared" ca="1" si="29"/>
        <v>2.0507062784503474E-4</v>
      </c>
      <c r="J459" s="14">
        <f t="shared" ca="1" si="29"/>
        <v>1.9112810847570546E-4</v>
      </c>
      <c r="K459" s="16">
        <f t="shared" ca="1" si="28"/>
        <v>2.5509116038646782E-4</v>
      </c>
    </row>
    <row r="460" spans="1:11" x14ac:dyDescent="0.3">
      <c r="A460">
        <v>459</v>
      </c>
      <c r="B460" s="14">
        <f t="shared" ca="1" si="29"/>
        <v>-5.9522437497974538E-4</v>
      </c>
      <c r="C460" s="14">
        <f t="shared" ca="1" si="29"/>
        <v>-1.3314654385300994E-4</v>
      </c>
      <c r="D460" s="14">
        <f t="shared" ca="1" si="29"/>
        <v>-5.5476959161441174E-4</v>
      </c>
      <c r="E460" s="14">
        <f t="shared" ca="1" si="29"/>
        <v>-2.7326793096430418E-4</v>
      </c>
      <c r="F460" s="14">
        <f t="shared" ca="1" si="29"/>
        <v>-3.9450410570479361E-4</v>
      </c>
      <c r="G460" s="14">
        <f t="shared" ca="1" si="29"/>
        <v>-4.8285583442526838E-4</v>
      </c>
      <c r="H460" s="14">
        <f t="shared" ca="1" si="29"/>
        <v>-7.1043743455405394E-4</v>
      </c>
      <c r="I460" s="14">
        <f t="shared" ca="1" si="29"/>
        <v>-7.1306303103718964E-4</v>
      </c>
      <c r="J460" s="14">
        <f t="shared" ca="1" si="29"/>
        <v>-4.5654850731448998E-4</v>
      </c>
      <c r="K460" s="16">
        <f t="shared" ca="1" si="28"/>
        <v>-7.4095865285464838E-4</v>
      </c>
    </row>
    <row r="461" spans="1:11" x14ac:dyDescent="0.3">
      <c r="A461">
        <v>460</v>
      </c>
      <c r="B461" s="14">
        <f t="shared" ca="1" si="29"/>
        <v>2.2379750656775606E-4</v>
      </c>
      <c r="C461" s="14">
        <f t="shared" ca="1" si="29"/>
        <v>2.4146197834987352E-4</v>
      </c>
      <c r="D461" s="14">
        <f t="shared" ca="1" si="29"/>
        <v>3.4503045991623522E-4</v>
      </c>
      <c r="E461" s="14">
        <f t="shared" ca="1" si="29"/>
        <v>4.1050272279564705E-4</v>
      </c>
      <c r="F461" s="14">
        <f t="shared" ca="1" si="29"/>
        <v>3.6073378754668251E-4</v>
      </c>
      <c r="G461" s="14">
        <f t="shared" ca="1" si="29"/>
        <v>3.8467523300093225E-4</v>
      </c>
      <c r="H461" s="14">
        <f t="shared" ca="1" si="29"/>
        <v>5.2005583923763702E-4</v>
      </c>
      <c r="I461" s="14">
        <f t="shared" ca="1" si="29"/>
        <v>1.3430468528053462E-4</v>
      </c>
      <c r="J461" s="14">
        <f t="shared" ca="1" si="29"/>
        <v>2.2417404435672099E-4</v>
      </c>
      <c r="K461" s="16">
        <f t="shared" ca="1" si="28"/>
        <v>4.0867898049173174E-4</v>
      </c>
    </row>
    <row r="462" spans="1:11" x14ac:dyDescent="0.3">
      <c r="A462">
        <v>461</v>
      </c>
      <c r="B462" s="14">
        <f t="shared" ca="1" si="29"/>
        <v>3.6470506993426796E-4</v>
      </c>
      <c r="C462" s="14">
        <f t="shared" ca="1" si="29"/>
        <v>4.1377268281493076E-4</v>
      </c>
      <c r="D462" s="14">
        <f t="shared" ca="1" si="29"/>
        <v>-2.1239604322095687E-4</v>
      </c>
      <c r="E462" s="14">
        <f t="shared" ca="1" si="29"/>
        <v>-5.4585078781160042E-5</v>
      </c>
      <c r="F462" s="14">
        <f t="shared" ca="1" si="29"/>
        <v>3.6787538523688345E-4</v>
      </c>
      <c r="G462" s="14">
        <f t="shared" ca="1" si="29"/>
        <v>2.913451130242057E-4</v>
      </c>
      <c r="H462" s="14">
        <f t="shared" ca="1" si="29"/>
        <v>2.6233887825068592E-4</v>
      </c>
      <c r="I462" s="14">
        <f t="shared" ca="1" si="29"/>
        <v>5.9043050348485154E-4</v>
      </c>
      <c r="J462" s="14">
        <f t="shared" ca="1" si="29"/>
        <v>2.8628361782092644E-4</v>
      </c>
      <c r="K462" s="16">
        <f t="shared" ca="1" si="28"/>
        <v>3.1027531251203138E-4</v>
      </c>
    </row>
    <row r="463" spans="1:11" x14ac:dyDescent="0.3">
      <c r="A463">
        <v>462</v>
      </c>
      <c r="B463" s="14">
        <f t="shared" ca="1" si="29"/>
        <v>-1.3659820357427005E-4</v>
      </c>
      <c r="C463" s="14">
        <f t="shared" ca="1" si="29"/>
        <v>1.6907676462760753E-4</v>
      </c>
      <c r="D463" s="14">
        <f t="shared" ca="1" si="29"/>
        <v>-3.248822521119314E-4</v>
      </c>
      <c r="E463" s="14">
        <f t="shared" ca="1" si="29"/>
        <v>-1.044646289116765E-4</v>
      </c>
      <c r="F463" s="14">
        <f t="shared" ca="1" si="29"/>
        <v>-2.8317615960568517E-4</v>
      </c>
      <c r="G463" s="14">
        <f t="shared" ca="1" si="29"/>
        <v>-1.0681683513553064E-5</v>
      </c>
      <c r="H463" s="14">
        <f t="shared" ca="1" si="29"/>
        <v>-2.0019902582945256E-4</v>
      </c>
      <c r="I463" s="14">
        <f t="shared" ca="1" si="29"/>
        <v>1.1079517040073184E-4</v>
      </c>
      <c r="J463" s="14">
        <f t="shared" ca="1" si="29"/>
        <v>-2.9185570361860781E-5</v>
      </c>
      <c r="K463" s="16">
        <f t="shared" ca="1" si="28"/>
        <v>-1.7604369074508764E-4</v>
      </c>
    </row>
    <row r="464" spans="1:11" x14ac:dyDescent="0.3">
      <c r="A464">
        <v>463</v>
      </c>
      <c r="B464" s="14">
        <f t="shared" ca="1" si="29"/>
        <v>-2.1035571834010378E-4</v>
      </c>
      <c r="C464" s="14">
        <f t="shared" ca="1" si="29"/>
        <v>3.0931830438749253E-5</v>
      </c>
      <c r="D464" s="14">
        <f t="shared" ca="1" si="29"/>
        <v>1.3878931972638296E-4</v>
      </c>
      <c r="E464" s="14">
        <f t="shared" ca="1" si="29"/>
        <v>-2.4152776795212491E-4</v>
      </c>
      <c r="F464" s="14">
        <f t="shared" ca="1" si="29"/>
        <v>-1.0606719128030527E-4</v>
      </c>
      <c r="G464" s="14">
        <f t="shared" ca="1" si="29"/>
        <v>7.1039020136340575E-5</v>
      </c>
      <c r="H464" s="14">
        <f t="shared" ca="1" si="29"/>
        <v>-3.1623328324853456E-4</v>
      </c>
      <c r="I464" s="14">
        <f t="shared" ca="1" si="29"/>
        <v>-1.1189470634674827E-4</v>
      </c>
      <c r="J464" s="14">
        <f t="shared" ca="1" si="29"/>
        <v>1.4209261705822528E-4</v>
      </c>
      <c r="K464" s="16">
        <f t="shared" ca="1" si="28"/>
        <v>-1.2640553140068112E-4</v>
      </c>
    </row>
    <row r="465" spans="1:11" x14ac:dyDescent="0.3">
      <c r="A465">
        <v>464</v>
      </c>
      <c r="B465" s="14">
        <f t="shared" ca="1" si="29"/>
        <v>-5.5443382340475704E-5</v>
      </c>
      <c r="C465" s="14">
        <f t="shared" ca="1" si="29"/>
        <v>-1.6294213550139874E-4</v>
      </c>
      <c r="D465" s="14">
        <f t="shared" ca="1" si="29"/>
        <v>-5.2348999392999754E-5</v>
      </c>
      <c r="E465" s="14">
        <f t="shared" ca="1" si="29"/>
        <v>-3.4115490604820295E-6</v>
      </c>
      <c r="F465" s="14">
        <f t="shared" ca="1" si="29"/>
        <v>-2.2268704812570696E-4</v>
      </c>
      <c r="G465" s="14">
        <f t="shared" ca="1" si="29"/>
        <v>-5.0934528014563134E-5</v>
      </c>
      <c r="H465" s="14">
        <f t="shared" ca="1" si="29"/>
        <v>-1.9288797682589262E-5</v>
      </c>
      <c r="I465" s="14">
        <f t="shared" ca="1" si="29"/>
        <v>-6.3443833992092965E-5</v>
      </c>
      <c r="J465" s="14">
        <f t="shared" ca="1" si="29"/>
        <v>1.2871274811733339E-4</v>
      </c>
      <c r="K465" s="16">
        <f t="shared" ca="1" si="28"/>
        <v>-1.2132979370121097E-5</v>
      </c>
    </row>
    <row r="466" spans="1:11" x14ac:dyDescent="0.3">
      <c r="A466">
        <v>465</v>
      </c>
      <c r="B466" s="14">
        <f t="shared" ca="1" si="29"/>
        <v>3.2950234643560884E-4</v>
      </c>
      <c r="C466" s="14">
        <f t="shared" ca="1" si="29"/>
        <v>1.2590200098582452E-4</v>
      </c>
      <c r="D466" s="14">
        <f t="shared" ca="1" si="29"/>
        <v>3.1075314827946237E-4</v>
      </c>
      <c r="E466" s="14">
        <f t="shared" ca="1" si="29"/>
        <v>1.2863657556269685E-4</v>
      </c>
      <c r="F466" s="14">
        <f t="shared" ca="1" si="29"/>
        <v>2.8537175735098789E-4</v>
      </c>
      <c r="G466" s="14">
        <f t="shared" ca="1" si="29"/>
        <v>4.4341747896049246E-4</v>
      </c>
      <c r="H466" s="14">
        <f t="shared" ca="1" si="29"/>
        <v>1.4993743046672064E-4</v>
      </c>
      <c r="I466" s="14">
        <f t="shared" ca="1" si="29"/>
        <v>4.0009356763199069E-4</v>
      </c>
      <c r="J466" s="14">
        <f t="shared" ca="1" si="29"/>
        <v>2.9342872184658471E-4</v>
      </c>
      <c r="K466" s="16">
        <f t="shared" ca="1" si="28"/>
        <v>4.1931485405349031E-4</v>
      </c>
    </row>
    <row r="467" spans="1:11" x14ac:dyDescent="0.3">
      <c r="A467">
        <v>466</v>
      </c>
      <c r="B467" s="14">
        <f t="shared" ca="1" si="29"/>
        <v>1.4206504088721487E-4</v>
      </c>
      <c r="C467" s="14">
        <f t="shared" ca="1" si="29"/>
        <v>-4.974714517642402E-5</v>
      </c>
      <c r="D467" s="14">
        <f t="shared" ca="1" si="29"/>
        <v>-3.7249161526418944E-5</v>
      </c>
      <c r="E467" s="14">
        <f t="shared" ca="1" si="29"/>
        <v>4.5018751521618138E-5</v>
      </c>
      <c r="F467" s="14">
        <f t="shared" ca="1" si="29"/>
        <v>1.0259190508041751E-4</v>
      </c>
      <c r="G467" s="14">
        <f t="shared" ca="1" si="29"/>
        <v>-1.8795934807164987E-4</v>
      </c>
      <c r="H467" s="14">
        <f t="shared" ca="1" si="29"/>
        <v>1.2303597899679142E-5</v>
      </c>
      <c r="I467" s="14">
        <f t="shared" ca="1" si="29"/>
        <v>2.8129247704637716E-4</v>
      </c>
      <c r="J467" s="14">
        <f t="shared" ca="1" si="29"/>
        <v>1.9858994905254905E-4</v>
      </c>
      <c r="K467" s="16">
        <f t="shared" ca="1" si="28"/>
        <v>1.4058518517367117E-4</v>
      </c>
    </row>
    <row r="468" spans="1:11" x14ac:dyDescent="0.3">
      <c r="A468">
        <v>467</v>
      </c>
      <c r="B468" s="14">
        <f t="shared" ca="1" si="29"/>
        <v>5.3853897153619099E-4</v>
      </c>
      <c r="C468" s="14">
        <f t="shared" ca="1" si="29"/>
        <v>3.2607761233744239E-4</v>
      </c>
      <c r="D468" s="14">
        <f t="shared" ca="1" si="29"/>
        <v>5.3054631828836638E-4</v>
      </c>
      <c r="E468" s="14">
        <f t="shared" ca="1" si="29"/>
        <v>8.6717424659242033E-5</v>
      </c>
      <c r="F468" s="14">
        <f t="shared" ca="1" si="29"/>
        <v>3.2463336021273633E-4</v>
      </c>
      <c r="G468" s="14">
        <f t="shared" ca="1" si="29"/>
        <v>1.6537874558847436E-4</v>
      </c>
      <c r="H468" s="14">
        <f t="shared" ca="1" si="29"/>
        <v>2.0684090285766807E-4</v>
      </c>
      <c r="I468" s="14">
        <f t="shared" ca="1" si="29"/>
        <v>1.8129865094634136E-4</v>
      </c>
      <c r="J468" s="14">
        <f t="shared" ca="1" si="29"/>
        <v>2.0703438377474729E-4</v>
      </c>
      <c r="K468" s="16">
        <f t="shared" ca="1" si="28"/>
        <v>3.0993556481854177E-4</v>
      </c>
    </row>
    <row r="469" spans="1:11" x14ac:dyDescent="0.3">
      <c r="A469">
        <v>468</v>
      </c>
      <c r="B469" s="14">
        <f t="shared" ca="1" si="29"/>
        <v>-2.319230588222976E-4</v>
      </c>
      <c r="C469" s="14">
        <f t="shared" ca="1" si="29"/>
        <v>4.9857356958021729E-5</v>
      </c>
      <c r="D469" s="14">
        <f t="shared" ca="1" si="29"/>
        <v>-2.6772324092445696E-4</v>
      </c>
      <c r="E469" s="14">
        <f t="shared" ca="1" si="29"/>
        <v>-1.8048895222452435E-4</v>
      </c>
      <c r="F469" s="14">
        <f t="shared" ca="1" si="29"/>
        <v>-2.3356417345573709E-4</v>
      </c>
      <c r="G469" s="14">
        <f t="shared" ca="1" si="29"/>
        <v>-2.9517519533795334E-4</v>
      </c>
      <c r="H469" s="14">
        <f t="shared" ca="1" si="29"/>
        <v>-4.6585088123534589E-4</v>
      </c>
      <c r="I469" s="14">
        <f t="shared" ca="1" si="29"/>
        <v>-1.9852547757679309E-4</v>
      </c>
      <c r="J469" s="14">
        <f t="shared" ca="1" si="29"/>
        <v>3.3706126081943326E-5</v>
      </c>
      <c r="K469" s="16">
        <f t="shared" ca="1" si="28"/>
        <v>-2.1152166659710829E-4</v>
      </c>
    </row>
    <row r="470" spans="1:11" x14ac:dyDescent="0.3">
      <c r="A470">
        <v>469</v>
      </c>
      <c r="B470" s="14">
        <f t="shared" ca="1" si="29"/>
        <v>-4.2783393319703112E-4</v>
      </c>
      <c r="C470" s="14">
        <f t="shared" ca="1" si="29"/>
        <v>-2.7102329680720025E-4</v>
      </c>
      <c r="D470" s="14">
        <f t="shared" ca="1" si="29"/>
        <v>-2.6022518396306581E-4</v>
      </c>
      <c r="E470" s="14">
        <f t="shared" ca="1" si="29"/>
        <v>-1.1825542328049971E-4</v>
      </c>
      <c r="F470" s="14">
        <f t="shared" ca="1" si="29"/>
        <v>-2.6562457364536331E-4</v>
      </c>
      <c r="G470" s="14">
        <f t="shared" ca="1" si="29"/>
        <v>-5.2579170858959592E-4</v>
      </c>
      <c r="H470" s="14">
        <f t="shared" ca="1" si="29"/>
        <v>-4.4149061358834442E-4</v>
      </c>
      <c r="I470" s="14">
        <f t="shared" ca="1" si="29"/>
        <v>-1.3928762544217918E-4</v>
      </c>
      <c r="J470" s="14">
        <f t="shared" ca="1" si="29"/>
        <v>-4.407780993759657E-4</v>
      </c>
      <c r="K470" s="16">
        <f t="shared" ca="1" si="28"/>
        <v>-3.6638571469462645E-4</v>
      </c>
    </row>
    <row r="471" spans="1:11" x14ac:dyDescent="0.3">
      <c r="A471">
        <v>470</v>
      </c>
      <c r="B471" s="14">
        <f t="shared" ca="1" si="29"/>
        <v>-1.2466260244657569E-4</v>
      </c>
      <c r="C471" s="14">
        <f t="shared" ca="1" si="29"/>
        <v>9.2981678644125742E-5</v>
      </c>
      <c r="D471" s="14">
        <f t="shared" ca="1" si="29"/>
        <v>6.0476242483912366E-5</v>
      </c>
      <c r="E471" s="14">
        <f t="shared" ca="1" si="29"/>
        <v>-2.6406970555615248E-4</v>
      </c>
      <c r="F471" s="14">
        <f t="shared" ca="1" si="29"/>
        <v>5.9938459269506873E-5</v>
      </c>
      <c r="G471" s="14">
        <f t="shared" ca="1" si="29"/>
        <v>9.1035336467787766E-5</v>
      </c>
      <c r="H471" s="14">
        <f t="shared" ca="1" si="29"/>
        <v>3.955415126634319E-4</v>
      </c>
      <c r="I471" s="14">
        <f t="shared" ca="1" si="29"/>
        <v>-1.7867211804991084E-5</v>
      </c>
      <c r="J471" s="14">
        <f t="shared" ca="1" si="29"/>
        <v>8.5717688307859432E-5</v>
      </c>
      <c r="K471" s="16">
        <f t="shared" ca="1" si="28"/>
        <v>-5.7581870952915484E-5</v>
      </c>
    </row>
    <row r="472" spans="1:11" x14ac:dyDescent="0.3">
      <c r="A472">
        <v>471</v>
      </c>
      <c r="B472" s="14">
        <f t="shared" ca="1" si="29"/>
        <v>9.8591424497210351E-5</v>
      </c>
      <c r="C472" s="14">
        <f t="shared" ca="1" si="29"/>
        <v>1.3601938824852651E-4</v>
      </c>
      <c r="D472" s="14">
        <f t="shared" ca="1" si="29"/>
        <v>4.8396479037889958E-5</v>
      </c>
      <c r="E472" s="14">
        <f t="shared" ca="1" si="29"/>
        <v>5.4174234954487168E-6</v>
      </c>
      <c r="F472" s="14">
        <f t="shared" ca="1" si="29"/>
        <v>-8.1559067690314491E-5</v>
      </c>
      <c r="G472" s="14">
        <f t="shared" ca="1" si="29"/>
        <v>1.1959054565946635E-4</v>
      </c>
      <c r="H472" s="14">
        <f t="shared" ca="1" si="29"/>
        <v>3.1142103414059431E-4</v>
      </c>
      <c r="I472" s="14">
        <f t="shared" ca="1" si="29"/>
        <v>4.0500799334631825E-5</v>
      </c>
      <c r="J472" s="14">
        <f t="shared" ca="1" si="29"/>
        <v>-2.0380321190511733E-5</v>
      </c>
      <c r="K472" s="16">
        <f t="shared" ca="1" si="28"/>
        <v>1.1520617350399633E-4</v>
      </c>
    </row>
    <row r="473" spans="1:11" x14ac:dyDescent="0.3">
      <c r="A473">
        <v>472</v>
      </c>
      <c r="B473" s="14">
        <f t="shared" ca="1" si="29"/>
        <v>2.3218875725854372E-4</v>
      </c>
      <c r="C473" s="14">
        <f t="shared" ca="1" si="29"/>
        <v>2.0206669674255364E-4</v>
      </c>
      <c r="D473" s="14">
        <f t="shared" ca="1" si="29"/>
        <v>2.4240553595492604E-4</v>
      </c>
      <c r="E473" s="14">
        <f t="shared" ca="1" si="29"/>
        <v>3.7268087913654711E-4</v>
      </c>
      <c r="F473" s="14">
        <f t="shared" ca="1" si="29"/>
        <v>-1.0330709771729359E-4</v>
      </c>
      <c r="G473" s="14">
        <f t="shared" ca="1" si="29"/>
        <v>3.7612937027835762E-4</v>
      </c>
      <c r="H473" s="14">
        <f t="shared" ca="1" si="29"/>
        <v>4.3494312315897718E-4</v>
      </c>
      <c r="I473" s="14">
        <f t="shared" ca="1" si="29"/>
        <v>-1.288503329763003E-5</v>
      </c>
      <c r="J473" s="14">
        <f t="shared" ca="1" si="29"/>
        <v>1.934621186675188E-4</v>
      </c>
      <c r="K473" s="16">
        <f t="shared" ca="1" si="28"/>
        <v>3.2091736057892706E-4</v>
      </c>
    </row>
    <row r="474" spans="1:11" x14ac:dyDescent="0.3">
      <c r="A474">
        <v>473</v>
      </c>
      <c r="B474" s="14">
        <f t="shared" ca="1" si="29"/>
        <v>-2.2785060945213566E-4</v>
      </c>
      <c r="C474" s="14">
        <f t="shared" ca="1" si="29"/>
        <v>-2.5982452033077795E-4</v>
      </c>
      <c r="D474" s="14">
        <f t="shared" ca="1" si="29"/>
        <v>-9.5217899498362452E-5</v>
      </c>
      <c r="E474" s="14">
        <f t="shared" ca="1" si="29"/>
        <v>6.7312248160665E-5</v>
      </c>
      <c r="F474" s="14">
        <f t="shared" ca="1" si="29"/>
        <v>-3.1336347526447224E-4</v>
      </c>
      <c r="G474" s="14">
        <f t="shared" ca="1" si="29"/>
        <v>-1.5888830138933817E-4</v>
      </c>
      <c r="H474" s="14">
        <f t="shared" ca="1" si="29"/>
        <v>3.8431789237346328E-4</v>
      </c>
      <c r="I474" s="14">
        <f t="shared" ca="1" si="29"/>
        <v>-2.7356393244474473E-4</v>
      </c>
      <c r="J474" s="14">
        <f t="shared" ca="1" si="29"/>
        <v>-3.0426609559501045E-4</v>
      </c>
      <c r="K474" s="16">
        <f t="shared" ca="1" si="28"/>
        <v>-1.1033230120652451E-4</v>
      </c>
    </row>
    <row r="475" spans="1:11" x14ac:dyDescent="0.3">
      <c r="A475">
        <v>474</v>
      </c>
      <c r="B475" s="14">
        <f t="shared" ca="1" si="29"/>
        <v>-2.0633347101235038E-4</v>
      </c>
      <c r="C475" s="14">
        <f t="shared" ca="1" si="29"/>
        <v>-1.1692148340805748E-4</v>
      </c>
      <c r="D475" s="14">
        <f t="shared" ca="1" si="29"/>
        <v>2.0558530175130921E-4</v>
      </c>
      <c r="E475" s="14">
        <f t="shared" ca="1" si="29"/>
        <v>-2.0123031078998204E-4</v>
      </c>
      <c r="F475" s="14">
        <f t="shared" ca="1" si="29"/>
        <v>-2.6656151117026455E-4</v>
      </c>
      <c r="G475" s="14">
        <f t="shared" ca="1" si="29"/>
        <v>-3.7262129689659515E-4</v>
      </c>
      <c r="H475" s="14">
        <f t="shared" ca="1" si="29"/>
        <v>-1.2055861400715742E-4</v>
      </c>
      <c r="I475" s="14">
        <f t="shared" ca="1" si="29"/>
        <v>-2.7142959028086017E-4</v>
      </c>
      <c r="J475" s="14">
        <f t="shared" ca="1" si="29"/>
        <v>3.6779758489951661E-5</v>
      </c>
      <c r="K475" s="16">
        <f t="shared" ca="1" si="28"/>
        <v>-4.5204942426166575E-5</v>
      </c>
    </row>
    <row r="476" spans="1:11" x14ac:dyDescent="0.3">
      <c r="A476">
        <v>475</v>
      </c>
      <c r="B476" s="14">
        <f t="shared" ca="1" si="29"/>
        <v>3.5372090212426192E-4</v>
      </c>
      <c r="C476" s="14">
        <f t="shared" ca="1" si="29"/>
        <v>-5.1867273752481326E-5</v>
      </c>
      <c r="D476" s="14">
        <f t="shared" ca="1" si="29"/>
        <v>-1.1275772024409571E-4</v>
      </c>
      <c r="E476" s="14">
        <f t="shared" ca="1" si="29"/>
        <v>3.3128765074286719E-4</v>
      </c>
      <c r="F476" s="14">
        <f t="shared" ca="1" si="29"/>
        <v>-2.7331088440321818E-5</v>
      </c>
      <c r="G476" s="14">
        <f t="shared" ca="1" si="29"/>
        <v>9.062631817444077E-5</v>
      </c>
      <c r="H476" s="14">
        <f t="shared" ca="1" si="29"/>
        <v>9.0822039070657861E-5</v>
      </c>
      <c r="I476" s="14">
        <f t="shared" ca="1" si="29"/>
        <v>-9.6161740031448626E-5</v>
      </c>
      <c r="J476" s="14">
        <f t="shared" ca="1" si="29"/>
        <v>1.2634358966451926E-4</v>
      </c>
      <c r="K476" s="16">
        <f t="shared" ca="1" si="28"/>
        <v>6.3175541878234996E-5</v>
      </c>
    </row>
    <row r="477" spans="1:11" x14ac:dyDescent="0.3">
      <c r="A477">
        <v>476</v>
      </c>
      <c r="B477" s="14">
        <f t="shared" ca="1" si="29"/>
        <v>-2.2344164727473078E-4</v>
      </c>
      <c r="C477" s="14">
        <f t="shared" ca="1" si="29"/>
        <v>-2.3909616706058927E-4</v>
      </c>
      <c r="D477" s="14">
        <f t="shared" ca="1" si="29"/>
        <v>-5.5818506878283955E-4</v>
      </c>
      <c r="E477" s="14">
        <f t="shared" ca="1" si="29"/>
        <v>-3.3322762887452815E-4</v>
      </c>
      <c r="F477" s="14">
        <f t="shared" ca="1" si="29"/>
        <v>-3.3633471233487325E-5</v>
      </c>
      <c r="G477" s="14">
        <f t="shared" ca="1" si="29"/>
        <v>-6.0372585256943394E-4</v>
      </c>
      <c r="H477" s="14">
        <f t="shared" ca="1" si="29"/>
        <v>-4.1218152728712018E-4</v>
      </c>
      <c r="I477" s="14">
        <f t="shared" ca="1" si="29"/>
        <v>-1.3807545556835705E-4</v>
      </c>
      <c r="J477" s="14">
        <f t="shared" ca="1" si="29"/>
        <v>6.282905494568009E-5</v>
      </c>
      <c r="K477" s="16">
        <f t="shared" ca="1" si="28"/>
        <v>-4.2226818456360615E-4</v>
      </c>
    </row>
    <row r="478" spans="1:11" x14ac:dyDescent="0.3">
      <c r="A478">
        <v>477</v>
      </c>
      <c r="B478" s="14">
        <f t="shared" ca="1" si="29"/>
        <v>-1.0240682401305613E-4</v>
      </c>
      <c r="C478" s="14">
        <f t="shared" ca="1" si="29"/>
        <v>-1.874916819668515E-4</v>
      </c>
      <c r="D478" s="14">
        <f t="shared" ca="1" si="29"/>
        <v>-4.6948598152235356E-5</v>
      </c>
      <c r="E478" s="14">
        <f t="shared" ca="1" si="29"/>
        <v>-7.9572614590700031E-6</v>
      </c>
      <c r="F478" s="14">
        <f t="shared" ca="1" si="29"/>
        <v>-1.6854614723860135E-4</v>
      </c>
      <c r="G478" s="14">
        <f t="shared" ca="1" si="29"/>
        <v>-2.1289590380053436E-4</v>
      </c>
      <c r="H478" s="14">
        <f t="shared" ca="1" si="29"/>
        <v>-3.1649274130206322E-4</v>
      </c>
      <c r="I478" s="14">
        <f t="shared" ca="1" si="29"/>
        <v>-3.8802000398046709E-4</v>
      </c>
      <c r="J478" s="14">
        <f t="shared" ca="1" si="29"/>
        <v>-1.0531682925566829E-4</v>
      </c>
      <c r="K478" s="16">
        <f t="shared" ca="1" si="28"/>
        <v>-1.2859489740833435E-4</v>
      </c>
    </row>
    <row r="479" spans="1:11" x14ac:dyDescent="0.3">
      <c r="A479">
        <v>478</v>
      </c>
      <c r="B479" s="14">
        <f t="shared" ca="1" si="29"/>
        <v>3.0192789680325135E-4</v>
      </c>
      <c r="C479" s="14">
        <f t="shared" ca="1" si="29"/>
        <v>6.6965523248823712E-4</v>
      </c>
      <c r="D479" s="14">
        <f t="shared" ca="1" si="29"/>
        <v>-9.9163794867304124E-5</v>
      </c>
      <c r="E479" s="14">
        <f t="shared" ca="1" si="29"/>
        <v>1.9214411905949831E-4</v>
      </c>
      <c r="F479" s="14">
        <f t="shared" ca="1" si="29"/>
        <v>-7.134624803658711E-5</v>
      </c>
      <c r="G479" s="14">
        <f t="shared" ca="1" si="29"/>
        <v>3.2149083811141291E-4</v>
      </c>
      <c r="H479" s="14">
        <f t="shared" ca="1" si="29"/>
        <v>5.1078538229807117E-4</v>
      </c>
      <c r="I479" s="14">
        <f t="shared" ca="1" si="29"/>
        <v>-7.7507021084689863E-5</v>
      </c>
      <c r="J479" s="14">
        <f t="shared" ca="1" si="29"/>
        <v>1.3044083943157742E-4</v>
      </c>
      <c r="K479" s="16">
        <f t="shared" ca="1" si="28"/>
        <v>2.8376971133558138E-4</v>
      </c>
    </row>
    <row r="480" spans="1:11" x14ac:dyDescent="0.3">
      <c r="A480">
        <v>479</v>
      </c>
      <c r="B480" s="14">
        <f t="shared" ca="1" si="29"/>
        <v>-1.9052681675809041E-6</v>
      </c>
      <c r="C480" s="14">
        <f t="shared" ca="1" si="29"/>
        <v>-1.5359651310009018E-4</v>
      </c>
      <c r="D480" s="14">
        <f t="shared" ca="1" si="29"/>
        <v>-2.2589372940064154E-4</v>
      </c>
      <c r="E480" s="14">
        <f t="shared" ca="1" si="29"/>
        <v>3.234791864550285E-4</v>
      </c>
      <c r="F480" s="14">
        <f t="shared" ca="1" si="29"/>
        <v>-4.8563318625293775E-5</v>
      </c>
      <c r="G480" s="14">
        <f t="shared" ca="1" si="29"/>
        <v>-9.3635497291395678E-6</v>
      </c>
      <c r="H480" s="14">
        <f t="shared" ca="1" si="29"/>
        <v>-1.7839093839781166E-4</v>
      </c>
      <c r="I480" s="14">
        <f t="shared" ca="1" si="29"/>
        <v>1.3957831528674936E-4</v>
      </c>
      <c r="J480" s="14">
        <f t="shared" ca="1" si="29"/>
        <v>4.7591885046826651E-5</v>
      </c>
      <c r="K480" s="16">
        <f t="shared" ca="1" si="28"/>
        <v>-1.3365178900599087E-4</v>
      </c>
    </row>
    <row r="481" spans="1:11" x14ac:dyDescent="0.3">
      <c r="A481">
        <v>480</v>
      </c>
      <c r="B481" s="14">
        <f t="shared" ca="1" si="29"/>
        <v>-7.2360870940360274E-4</v>
      </c>
      <c r="C481" s="14">
        <f t="shared" ca="1" si="29"/>
        <v>-8.9290525493901959E-4</v>
      </c>
      <c r="D481" s="14">
        <f t="shared" ca="1" si="29"/>
        <v>-6.5919579510866316E-4</v>
      </c>
      <c r="E481" s="14">
        <f t="shared" ref="C481:J501" ca="1" si="30">0.8*$K481 + 0.6*_xlfn.NORM.INV(RAND(),0,0.0003)</f>
        <v>-4.7500989095410756E-4</v>
      </c>
      <c r="F481" s="14">
        <f t="shared" ca="1" si="30"/>
        <v>-7.9749730478550509E-4</v>
      </c>
      <c r="G481" s="14">
        <f t="shared" ca="1" si="30"/>
        <v>-5.3725442121911409E-4</v>
      </c>
      <c r="H481" s="14">
        <f t="shared" ca="1" si="30"/>
        <v>-1.0377176972516757E-3</v>
      </c>
      <c r="I481" s="14">
        <f t="shared" ca="1" si="30"/>
        <v>-5.0599163464477392E-4</v>
      </c>
      <c r="J481" s="14">
        <f t="shared" ca="1" si="30"/>
        <v>-5.4761571216836518E-4</v>
      </c>
      <c r="K481" s="16">
        <f t="shared" ca="1" si="28"/>
        <v>-6.8556334016317848E-4</v>
      </c>
    </row>
    <row r="482" spans="1:11" x14ac:dyDescent="0.3">
      <c r="A482">
        <v>481</v>
      </c>
      <c r="B482" s="14">
        <f t="shared" ref="B482:B501" ca="1" si="31">0.8*$K482 + 0.6*_xlfn.NORM.INV(RAND(),0,0.0003)</f>
        <v>3.6576681716935666E-4</v>
      </c>
      <c r="C482" s="14">
        <f t="shared" ca="1" si="30"/>
        <v>5.5109127978801998E-4</v>
      </c>
      <c r="D482" s="14">
        <f t="shared" ca="1" si="30"/>
        <v>3.1599195427871839E-4</v>
      </c>
      <c r="E482" s="14">
        <f t="shared" ca="1" si="30"/>
        <v>7.5513761691427055E-4</v>
      </c>
      <c r="F482" s="14">
        <f t="shared" ca="1" si="30"/>
        <v>2.3946269223695885E-4</v>
      </c>
      <c r="G482" s="14">
        <f t="shared" ca="1" si="30"/>
        <v>6.2574354215398675E-4</v>
      </c>
      <c r="H482" s="14">
        <f t="shared" ca="1" si="30"/>
        <v>4.631230308049272E-4</v>
      </c>
      <c r="I482" s="14">
        <f t="shared" ca="1" si="30"/>
        <v>3.1071789220672692E-4</v>
      </c>
      <c r="J482" s="14">
        <f t="shared" ca="1" si="30"/>
        <v>7.228311785747733E-4</v>
      </c>
      <c r="K482" s="16">
        <f t="shared" ca="1" si="28"/>
        <v>5.3945882115076233E-4</v>
      </c>
    </row>
    <row r="483" spans="1:11" x14ac:dyDescent="0.3">
      <c r="A483">
        <v>482</v>
      </c>
      <c r="B483" s="14">
        <f t="shared" ca="1" si="31"/>
        <v>5.3989720973998209E-5</v>
      </c>
      <c r="C483" s="14">
        <f t="shared" ca="1" si="30"/>
        <v>-4.9768617859276547E-5</v>
      </c>
      <c r="D483" s="14">
        <f t="shared" ca="1" si="30"/>
        <v>6.5934142044435116E-5</v>
      </c>
      <c r="E483" s="14">
        <f t="shared" ca="1" si="30"/>
        <v>8.620982953308304E-5</v>
      </c>
      <c r="F483" s="14">
        <f t="shared" ca="1" si="30"/>
        <v>2.4060223467524148E-4</v>
      </c>
      <c r="G483" s="14">
        <f t="shared" ca="1" si="30"/>
        <v>1.3368434841755708E-4</v>
      </c>
      <c r="H483" s="14">
        <f t="shared" ca="1" si="30"/>
        <v>-2.7951070940970845E-4</v>
      </c>
      <c r="I483" s="14">
        <f t="shared" ca="1" si="30"/>
        <v>1.4295231485800871E-4</v>
      </c>
      <c r="J483" s="14">
        <f t="shared" ca="1" si="30"/>
        <v>1.6318480778062942E-4</v>
      </c>
      <c r="K483" s="16">
        <f t="shared" ca="1" si="28"/>
        <v>1.2622055163649711E-4</v>
      </c>
    </row>
    <row r="484" spans="1:11" x14ac:dyDescent="0.3">
      <c r="A484">
        <v>483</v>
      </c>
      <c r="B484" s="14">
        <f t="shared" ca="1" si="31"/>
        <v>-8.2045267381835793E-5</v>
      </c>
      <c r="C484" s="14">
        <f t="shared" ca="1" si="30"/>
        <v>-6.6159765722154378E-4</v>
      </c>
      <c r="D484" s="14">
        <f t="shared" ca="1" si="30"/>
        <v>-2.7399998807192352E-4</v>
      </c>
      <c r="E484" s="14">
        <f t="shared" ca="1" si="30"/>
        <v>-2.0537235056336352E-4</v>
      </c>
      <c r="F484" s="14">
        <f t="shared" ca="1" si="30"/>
        <v>-3.9822480351584606E-4</v>
      </c>
      <c r="G484" s="14">
        <f t="shared" ca="1" si="30"/>
        <v>3.1712771862045562E-5</v>
      </c>
      <c r="H484" s="14">
        <f t="shared" ca="1" si="30"/>
        <v>-1.3791774955819458E-4</v>
      </c>
      <c r="I484" s="14">
        <f t="shared" ca="1" si="30"/>
        <v>-6.1079927108228052E-4</v>
      </c>
      <c r="J484" s="14">
        <f t="shared" ca="1" si="30"/>
        <v>-4.2733080026248395E-4</v>
      </c>
      <c r="K484" s="16">
        <f t="shared" ca="1" si="28"/>
        <v>-5.072115911218195E-4</v>
      </c>
    </row>
    <row r="485" spans="1:11" x14ac:dyDescent="0.3">
      <c r="A485">
        <v>484</v>
      </c>
      <c r="B485" s="14">
        <f t="shared" ca="1" si="31"/>
        <v>-4.20635325833479E-4</v>
      </c>
      <c r="C485" s="14">
        <f t="shared" ca="1" si="30"/>
        <v>-5.5747952591509277E-4</v>
      </c>
      <c r="D485" s="14">
        <f t="shared" ca="1" si="30"/>
        <v>-6.4046935216887204E-4</v>
      </c>
      <c r="E485" s="14">
        <f t="shared" ca="1" si="30"/>
        <v>-6.9029867931378794E-4</v>
      </c>
      <c r="F485" s="14">
        <f t="shared" ca="1" si="30"/>
        <v>-7.2893842705884515E-4</v>
      </c>
      <c r="G485" s="14">
        <f t="shared" ca="1" si="30"/>
        <v>-3.5877599877111549E-4</v>
      </c>
      <c r="H485" s="14">
        <f t="shared" ca="1" si="30"/>
        <v>-1.4664372914589564E-4</v>
      </c>
      <c r="I485" s="14">
        <f t="shared" ca="1" si="30"/>
        <v>-2.5376034358669925E-4</v>
      </c>
      <c r="J485" s="14">
        <f t="shared" ca="1" si="30"/>
        <v>-3.0253972751379161E-4</v>
      </c>
      <c r="K485" s="16">
        <f t="shared" ca="1" si="28"/>
        <v>-6.0753260715247807E-4</v>
      </c>
    </row>
    <row r="486" spans="1:11" x14ac:dyDescent="0.3">
      <c r="A486">
        <v>485</v>
      </c>
      <c r="B486" s="14">
        <f t="shared" ca="1" si="31"/>
        <v>8.0150846560575367E-5</v>
      </c>
      <c r="C486" s="14">
        <f t="shared" ca="1" si="30"/>
        <v>3.6684027314613787E-4</v>
      </c>
      <c r="D486" s="14">
        <f t="shared" ca="1" si="30"/>
        <v>2.0979288575159901E-4</v>
      </c>
      <c r="E486" s="14">
        <f t="shared" ca="1" si="30"/>
        <v>9.4727105471477922E-6</v>
      </c>
      <c r="F486" s="14">
        <f t="shared" ca="1" si="30"/>
        <v>2.4065997486296379E-4</v>
      </c>
      <c r="G486" s="14">
        <f t="shared" ca="1" si="30"/>
        <v>-7.4296339037186842E-5</v>
      </c>
      <c r="H486" s="14">
        <f t="shared" ca="1" si="30"/>
        <v>2.5576378025457135E-4</v>
      </c>
      <c r="I486" s="14">
        <f t="shared" ca="1" si="30"/>
        <v>1.8656289253544768E-4</v>
      </c>
      <c r="J486" s="14">
        <f t="shared" ca="1" si="30"/>
        <v>-4.3921708767861664E-5</v>
      </c>
      <c r="K486" s="16">
        <f t="shared" ca="1" si="28"/>
        <v>2.15026107440749E-4</v>
      </c>
    </row>
    <row r="487" spans="1:11" x14ac:dyDescent="0.3">
      <c r="A487">
        <v>486</v>
      </c>
      <c r="B487" s="14">
        <f t="shared" ca="1" si="31"/>
        <v>-6.8029682558686379E-6</v>
      </c>
      <c r="C487" s="14">
        <f t="shared" ca="1" si="30"/>
        <v>-3.050487945410415E-5</v>
      </c>
      <c r="D487" s="14">
        <f t="shared" ca="1" si="30"/>
        <v>2.466295622745513E-4</v>
      </c>
      <c r="E487" s="14">
        <f t="shared" ca="1" si="30"/>
        <v>4.2892495827987517E-4</v>
      </c>
      <c r="F487" s="14">
        <f t="shared" ca="1" si="30"/>
        <v>2.7182471780634967E-4</v>
      </c>
      <c r="G487" s="14">
        <f t="shared" ca="1" si="30"/>
        <v>2.9162760179653874E-4</v>
      </c>
      <c r="H487" s="14">
        <f t="shared" ca="1" si="30"/>
        <v>1.1637670028000954E-4</v>
      </c>
      <c r="I487" s="14">
        <f t="shared" ca="1" si="30"/>
        <v>1.5553337963316945E-4</v>
      </c>
      <c r="J487" s="14">
        <f t="shared" ca="1" si="30"/>
        <v>-2.4558237051077868E-6</v>
      </c>
      <c r="K487" s="16">
        <f t="shared" ca="1" si="28"/>
        <v>2.2462413519441925E-4</v>
      </c>
    </row>
    <row r="488" spans="1:11" x14ac:dyDescent="0.3">
      <c r="A488">
        <v>487</v>
      </c>
      <c r="B488" s="14">
        <f t="shared" ca="1" si="31"/>
        <v>5.5793252817567098E-4</v>
      </c>
      <c r="C488" s="14">
        <f t="shared" ca="1" si="30"/>
        <v>3.6349965618338257E-4</v>
      </c>
      <c r="D488" s="14">
        <f t="shared" ca="1" si="30"/>
        <v>4.8435946913521057E-4</v>
      </c>
      <c r="E488" s="14">
        <f t="shared" ca="1" si="30"/>
        <v>5.5815254424386202E-5</v>
      </c>
      <c r="F488" s="14">
        <f t="shared" ca="1" si="30"/>
        <v>3.6556391071623442E-4</v>
      </c>
      <c r="G488" s="14">
        <f t="shared" ca="1" si="30"/>
        <v>5.855554460619907E-4</v>
      </c>
      <c r="H488" s="14">
        <f t="shared" ca="1" si="30"/>
        <v>4.0796020607587903E-4</v>
      </c>
      <c r="I488" s="14">
        <f t="shared" ca="1" si="30"/>
        <v>-3.6714462037064669E-5</v>
      </c>
      <c r="J488" s="14">
        <f t="shared" ca="1" si="30"/>
        <v>3.4917252020215216E-4</v>
      </c>
      <c r="K488" s="16">
        <f t="shared" ca="1" si="28"/>
        <v>4.5602624403061207E-4</v>
      </c>
    </row>
    <row r="489" spans="1:11" x14ac:dyDescent="0.3">
      <c r="A489">
        <v>488</v>
      </c>
      <c r="B489" s="14">
        <f t="shared" ca="1" si="31"/>
        <v>-2.7055960036586918E-4</v>
      </c>
      <c r="C489" s="14">
        <f t="shared" ca="1" si="30"/>
        <v>-5.182726049540638E-4</v>
      </c>
      <c r="D489" s="14">
        <f t="shared" ca="1" si="30"/>
        <v>-3.2505741172293576E-4</v>
      </c>
      <c r="E489" s="14">
        <f t="shared" ca="1" si="30"/>
        <v>-3.4937656993585061E-4</v>
      </c>
      <c r="F489" s="14">
        <f t="shared" ca="1" si="30"/>
        <v>-3.7892464990298521E-4</v>
      </c>
      <c r="G489" s="14">
        <f t="shared" ca="1" si="30"/>
        <v>-3.3923203545429816E-4</v>
      </c>
      <c r="H489" s="14">
        <f t="shared" ca="1" si="30"/>
        <v>-6.0789473622326919E-4</v>
      </c>
      <c r="I489" s="14">
        <f t="shared" ca="1" si="30"/>
        <v>-5.0210822872397902E-4</v>
      </c>
      <c r="J489" s="14">
        <f t="shared" ca="1" si="30"/>
        <v>-5.4692281482133424E-4</v>
      </c>
      <c r="K489" s="16">
        <f t="shared" ca="1" si="28"/>
        <v>-4.835880283625943E-4</v>
      </c>
    </row>
    <row r="490" spans="1:11" x14ac:dyDescent="0.3">
      <c r="A490">
        <v>489</v>
      </c>
      <c r="B490" s="14">
        <f t="shared" ca="1" si="31"/>
        <v>-3.1747407708060963E-4</v>
      </c>
      <c r="C490" s="14">
        <f t="shared" ca="1" si="30"/>
        <v>-1.2535443568388621E-4</v>
      </c>
      <c r="D490" s="14">
        <f t="shared" ca="1" si="30"/>
        <v>-4.1791980647985728E-4</v>
      </c>
      <c r="E490" s="14">
        <f t="shared" ca="1" si="30"/>
        <v>-3.7951459118496628E-4</v>
      </c>
      <c r="F490" s="14">
        <f t="shared" ca="1" si="30"/>
        <v>-5.0024964292233779E-4</v>
      </c>
      <c r="G490" s="14">
        <f t="shared" ca="1" si="30"/>
        <v>-3.7315224249189719E-4</v>
      </c>
      <c r="H490" s="14">
        <f t="shared" ca="1" si="30"/>
        <v>-1.2548600689481961E-4</v>
      </c>
      <c r="I490" s="14">
        <f t="shared" ca="1" si="30"/>
        <v>-2.772681661307519E-4</v>
      </c>
      <c r="J490" s="14">
        <f t="shared" ca="1" si="30"/>
        <v>-5.8648845392314053E-5</v>
      </c>
      <c r="K490" s="16">
        <f t="shared" ca="1" si="28"/>
        <v>-2.9058224811828889E-4</v>
      </c>
    </row>
    <row r="491" spans="1:11" x14ac:dyDescent="0.3">
      <c r="A491">
        <v>490</v>
      </c>
      <c r="B491" s="14">
        <f t="shared" ca="1" si="31"/>
        <v>-1.1227031389176678E-5</v>
      </c>
      <c r="C491" s="14">
        <f t="shared" ca="1" si="30"/>
        <v>-1.1087201366779561E-4</v>
      </c>
      <c r="D491" s="14">
        <f t="shared" ca="1" si="30"/>
        <v>1.0463739242371126E-4</v>
      </c>
      <c r="E491" s="14">
        <f t="shared" ca="1" si="30"/>
        <v>3.2085449278099502E-4</v>
      </c>
      <c r="F491" s="14">
        <f t="shared" ca="1" si="30"/>
        <v>4.2377717705495887E-4</v>
      </c>
      <c r="G491" s="14">
        <f t="shared" ca="1" si="30"/>
        <v>1.2953845426565017E-4</v>
      </c>
      <c r="H491" s="14">
        <f t="shared" ca="1" si="30"/>
        <v>2.1222136335385732E-4</v>
      </c>
      <c r="I491" s="14">
        <f t="shared" ca="1" si="30"/>
        <v>5.6892169740887263E-4</v>
      </c>
      <c r="J491" s="14">
        <f t="shared" ca="1" si="30"/>
        <v>2.9449658987513679E-4</v>
      </c>
      <c r="K491" s="16">
        <f t="shared" ca="1" si="28"/>
        <v>3.2754664491737499E-4</v>
      </c>
    </row>
    <row r="492" spans="1:11" x14ac:dyDescent="0.3">
      <c r="A492">
        <v>491</v>
      </c>
      <c r="B492" s="14">
        <f t="shared" ca="1" si="31"/>
        <v>-2.4092453029576902E-4</v>
      </c>
      <c r="C492" s="14">
        <f t="shared" ca="1" si="30"/>
        <v>-4.7659480959853825E-5</v>
      </c>
      <c r="D492" s="14">
        <f t="shared" ca="1" si="30"/>
        <v>-4.4757284153455586E-6</v>
      </c>
      <c r="E492" s="14">
        <f t="shared" ca="1" si="30"/>
        <v>-2.9325040123634314E-4</v>
      </c>
      <c r="F492" s="14">
        <f t="shared" ca="1" si="30"/>
        <v>-1.7378427601272818E-4</v>
      </c>
      <c r="G492" s="14">
        <f t="shared" ca="1" si="30"/>
        <v>1.3818091573578661E-4</v>
      </c>
      <c r="H492" s="14">
        <f t="shared" ca="1" si="30"/>
        <v>-8.3797817243145658E-5</v>
      </c>
      <c r="I492" s="14">
        <f t="shared" ca="1" si="30"/>
        <v>-2.0964104729533458E-4</v>
      </c>
      <c r="J492" s="14">
        <f t="shared" ca="1" si="30"/>
        <v>-1.4634403987675632E-4</v>
      </c>
      <c r="K492" s="16">
        <f t="shared" ca="1" si="28"/>
        <v>-2.3195021525147174E-5</v>
      </c>
    </row>
    <row r="493" spans="1:11" x14ac:dyDescent="0.3">
      <c r="A493">
        <v>492</v>
      </c>
      <c r="B493" s="14">
        <f t="shared" ca="1" si="31"/>
        <v>-3.5711840247079445E-6</v>
      </c>
      <c r="C493" s="14">
        <f t="shared" ca="1" si="30"/>
        <v>-1.3318497567582383E-4</v>
      </c>
      <c r="D493" s="14">
        <f t="shared" ca="1" si="30"/>
        <v>-3.066575595973382E-4</v>
      </c>
      <c r="E493" s="14">
        <f t="shared" ca="1" si="30"/>
        <v>-5.071408814504788E-4</v>
      </c>
      <c r="F493" s="14">
        <f t="shared" ca="1" si="30"/>
        <v>-1.375561406818763E-4</v>
      </c>
      <c r="G493" s="14">
        <f t="shared" ca="1" si="30"/>
        <v>8.3708238104103104E-5</v>
      </c>
      <c r="H493" s="14">
        <f t="shared" ca="1" si="30"/>
        <v>2.1248739154827311E-4</v>
      </c>
      <c r="I493" s="14">
        <f t="shared" ca="1" si="30"/>
        <v>-4.669759015281965E-4</v>
      </c>
      <c r="J493" s="14">
        <f t="shared" ca="1" si="30"/>
        <v>-1.261263329627244E-4</v>
      </c>
      <c r="K493" s="16">
        <f t="shared" ca="1" si="28"/>
        <v>-2.231788037155032E-4</v>
      </c>
    </row>
    <row r="494" spans="1:11" x14ac:dyDescent="0.3">
      <c r="A494">
        <v>493</v>
      </c>
      <c r="B494" s="14">
        <f t="shared" ca="1" si="31"/>
        <v>3.706729810775501E-6</v>
      </c>
      <c r="C494" s="14">
        <f t="shared" ca="1" si="30"/>
        <v>-1.4356303427279286E-4</v>
      </c>
      <c r="D494" s="14">
        <f t="shared" ca="1" si="30"/>
        <v>2.8084461402674615E-4</v>
      </c>
      <c r="E494" s="14">
        <f t="shared" ca="1" si="30"/>
        <v>-6.926264644247514E-5</v>
      </c>
      <c r="F494" s="14">
        <f t="shared" ca="1" si="30"/>
        <v>4.7741446785486336E-6</v>
      </c>
      <c r="G494" s="14">
        <f t="shared" ca="1" si="30"/>
        <v>2.5379567403323658E-4</v>
      </c>
      <c r="H494" s="14">
        <f t="shared" ca="1" si="30"/>
        <v>2.1651214657470878E-4</v>
      </c>
      <c r="I494" s="14">
        <f t="shared" ca="1" si="30"/>
        <v>-3.5509994684054802E-4</v>
      </c>
      <c r="J494" s="14">
        <f t="shared" ca="1" si="30"/>
        <v>1.0382527545075237E-4</v>
      </c>
      <c r="K494" s="16">
        <f t="shared" ca="1" si="28"/>
        <v>8.3154586818605004E-5</v>
      </c>
    </row>
    <row r="495" spans="1:11" x14ac:dyDescent="0.3">
      <c r="A495">
        <v>494</v>
      </c>
      <c r="B495" s="14">
        <f t="shared" ca="1" si="31"/>
        <v>-3.911907426120854E-5</v>
      </c>
      <c r="C495" s="14">
        <f t="shared" ca="1" si="30"/>
        <v>-2.3705457834850976E-4</v>
      </c>
      <c r="D495" s="14">
        <f t="shared" ca="1" si="30"/>
        <v>-7.0658763191470213E-5</v>
      </c>
      <c r="E495" s="14">
        <f t="shared" ca="1" si="30"/>
        <v>-6.9292469241705808E-5</v>
      </c>
      <c r="F495" s="14">
        <f t="shared" ca="1" si="30"/>
        <v>-1.8000318210991236E-4</v>
      </c>
      <c r="G495" s="14">
        <f t="shared" ca="1" si="30"/>
        <v>-3.6934081876839869E-4</v>
      </c>
      <c r="H495" s="14">
        <f t="shared" ca="1" si="30"/>
        <v>-1.9277564817007931E-4</v>
      </c>
      <c r="I495" s="14">
        <f t="shared" ca="1" si="30"/>
        <v>-3.3638250320775582E-4</v>
      </c>
      <c r="J495" s="14">
        <f t="shared" ca="1" si="30"/>
        <v>-1.0673439265989402E-4</v>
      </c>
      <c r="K495" s="16">
        <f t="shared" ca="1" si="28"/>
        <v>-1.7939087157244432E-4</v>
      </c>
    </row>
    <row r="496" spans="1:11" x14ac:dyDescent="0.3">
      <c r="A496">
        <v>495</v>
      </c>
      <c r="B496" s="14">
        <f t="shared" ca="1" si="31"/>
        <v>3.1318197214394168E-4</v>
      </c>
      <c r="C496" s="14">
        <f t="shared" ca="1" si="30"/>
        <v>1.6652681419619623E-4</v>
      </c>
      <c r="D496" s="14">
        <f t="shared" ca="1" si="30"/>
        <v>2.3213210774380977E-5</v>
      </c>
      <c r="E496" s="14">
        <f t="shared" ca="1" si="30"/>
        <v>-6.1899120333326797E-5</v>
      </c>
      <c r="F496" s="14">
        <f t="shared" ca="1" si="30"/>
        <v>-1.3650759895686974E-4</v>
      </c>
      <c r="G496" s="14">
        <f t="shared" ca="1" si="30"/>
        <v>-1.7474670855953267E-4</v>
      </c>
      <c r="H496" s="14">
        <f t="shared" ca="1" si="30"/>
        <v>-1.8714127891938917E-4</v>
      </c>
      <c r="I496" s="14">
        <f t="shared" ca="1" si="30"/>
        <v>-1.570817752476232E-4</v>
      </c>
      <c r="J496" s="14">
        <f t="shared" ca="1" si="30"/>
        <v>1.5131691663601067E-4</v>
      </c>
      <c r="K496" s="16">
        <f t="shared" ca="1" si="28"/>
        <v>-7.6936076571936315E-5</v>
      </c>
    </row>
    <row r="497" spans="1:11" x14ac:dyDescent="0.3">
      <c r="A497">
        <v>496</v>
      </c>
      <c r="B497" s="14">
        <f t="shared" ca="1" si="31"/>
        <v>-1.8240038588945647E-4</v>
      </c>
      <c r="C497" s="14">
        <f t="shared" ca="1" si="30"/>
        <v>7.5460048080445196E-5</v>
      </c>
      <c r="D497" s="14">
        <f t="shared" ca="1" si="30"/>
        <v>2.0857629109191953E-4</v>
      </c>
      <c r="E497" s="14">
        <f t="shared" ca="1" si="30"/>
        <v>1.794527157315428E-4</v>
      </c>
      <c r="F497" s="14">
        <f t="shared" ca="1" si="30"/>
        <v>2.3121096471374756E-4</v>
      </c>
      <c r="G497" s="14">
        <f t="shared" ca="1" si="30"/>
        <v>4.4051224956739258E-4</v>
      </c>
      <c r="H497" s="14">
        <f t="shared" ca="1" si="30"/>
        <v>2.579674820962504E-4</v>
      </c>
      <c r="I497" s="14">
        <f t="shared" ca="1" si="30"/>
        <v>1.8246069421905942E-4</v>
      </c>
      <c r="J497" s="14">
        <f t="shared" ca="1" si="30"/>
        <v>3.0638821050035873E-4</v>
      </c>
      <c r="K497" s="16">
        <f t="shared" ca="1" si="28"/>
        <v>1.2710050001958216E-4</v>
      </c>
    </row>
    <row r="498" spans="1:11" x14ac:dyDescent="0.3">
      <c r="A498">
        <v>497</v>
      </c>
      <c r="B498" s="14">
        <f t="shared" ca="1" si="31"/>
        <v>-1.9322833309896403E-5</v>
      </c>
      <c r="C498" s="14">
        <f t="shared" ca="1" si="30"/>
        <v>-5.8787530730872097E-4</v>
      </c>
      <c r="D498" s="14">
        <f t="shared" ca="1" si="30"/>
        <v>-2.3293957506811277E-4</v>
      </c>
      <c r="E498" s="14">
        <f t="shared" ca="1" si="30"/>
        <v>-3.3592188572772222E-4</v>
      </c>
      <c r="F498" s="14">
        <f t="shared" ca="1" si="30"/>
        <v>-1.9752987659965178E-4</v>
      </c>
      <c r="G498" s="14">
        <f t="shared" ca="1" si="30"/>
        <v>-7.5498347316656862E-4</v>
      </c>
      <c r="H498" s="14">
        <f t="shared" ca="1" si="30"/>
        <v>5.6120053587473161E-5</v>
      </c>
      <c r="I498" s="14">
        <f t="shared" ca="1" si="30"/>
        <v>-3.3939136924013953E-4</v>
      </c>
      <c r="J498" s="14">
        <f t="shared" ca="1" si="30"/>
        <v>-6.2005063087777746E-4</v>
      </c>
      <c r="K498" s="16">
        <f t="shared" ca="1" si="28"/>
        <v>-4.7776724323487043E-4</v>
      </c>
    </row>
    <row r="499" spans="1:11" x14ac:dyDescent="0.3">
      <c r="A499">
        <v>498</v>
      </c>
      <c r="B499" s="14">
        <f t="shared" ca="1" si="31"/>
        <v>5.6927687347286767E-4</v>
      </c>
      <c r="C499" s="14">
        <f t="shared" ca="1" si="30"/>
        <v>5.9815199478730114E-4</v>
      </c>
      <c r="D499" s="14">
        <f t="shared" ca="1" si="30"/>
        <v>4.0011308427373042E-4</v>
      </c>
      <c r="E499" s="14">
        <f t="shared" ca="1" si="30"/>
        <v>-2.1235815274807878E-5</v>
      </c>
      <c r="F499" s="14">
        <f t="shared" ca="1" si="30"/>
        <v>4.7748044123029879E-4</v>
      </c>
      <c r="G499" s="14">
        <f t="shared" ca="1" si="30"/>
        <v>3.1122756729056139E-4</v>
      </c>
      <c r="H499" s="14">
        <f t="shared" ca="1" si="30"/>
        <v>1.5118054198276471E-4</v>
      </c>
      <c r="I499" s="14">
        <f t="shared" ca="1" si="30"/>
        <v>4.4833096078373896E-4</v>
      </c>
      <c r="J499" s="14">
        <f t="shared" ca="1" si="30"/>
        <v>3.2657567692275029E-4</v>
      </c>
      <c r="K499" s="16">
        <f t="shared" ca="1" si="28"/>
        <v>5.9431121410704105E-4</v>
      </c>
    </row>
    <row r="500" spans="1:11" x14ac:dyDescent="0.3">
      <c r="A500">
        <v>499</v>
      </c>
      <c r="B500" s="14">
        <f t="shared" ca="1" si="31"/>
        <v>-2.2996366422444955E-4</v>
      </c>
      <c r="C500" s="14">
        <f t="shared" ca="1" si="30"/>
        <v>-5.5612152388597369E-5</v>
      </c>
      <c r="D500" s="14">
        <f t="shared" ca="1" si="30"/>
        <v>-1.5691306022609267E-5</v>
      </c>
      <c r="E500" s="14">
        <f t="shared" ca="1" si="30"/>
        <v>-2.3355104415900927E-4</v>
      </c>
      <c r="F500" s="14">
        <f t="shared" ca="1" si="30"/>
        <v>-3.2527489136341566E-4</v>
      </c>
      <c r="G500" s="14">
        <f t="shared" ca="1" si="30"/>
        <v>-2.0825756572442788E-4</v>
      </c>
      <c r="H500" s="14">
        <f t="shared" ca="1" si="30"/>
        <v>-2.0295735731961929E-4</v>
      </c>
      <c r="I500" s="14">
        <f t="shared" ca="1" si="30"/>
        <v>-1.7221606725893539E-4</v>
      </c>
      <c r="J500" s="14">
        <f t="shared" ca="1" si="30"/>
        <v>-2.8363565799242787E-4</v>
      </c>
      <c r="K500" s="16">
        <f t="shared" ca="1" si="28"/>
        <v>-3.2082223765595217E-4</v>
      </c>
    </row>
    <row r="501" spans="1:11" x14ac:dyDescent="0.3">
      <c r="A501">
        <v>500</v>
      </c>
      <c r="B501" s="14">
        <f t="shared" ca="1" si="31"/>
        <v>5.0531859971582262E-4</v>
      </c>
      <c r="C501" s="14">
        <f t="shared" ca="1" si="30"/>
        <v>3.9211032316415953E-4</v>
      </c>
      <c r="D501" s="14">
        <f t="shared" ca="1" si="30"/>
        <v>1.9815334235317143E-5</v>
      </c>
      <c r="E501" s="14">
        <f t="shared" ca="1" si="30"/>
        <v>2.3973554032647113E-4</v>
      </c>
      <c r="F501" s="14">
        <f t="shared" ca="1" si="30"/>
        <v>2.2933655480538188E-4</v>
      </c>
      <c r="G501" s="14">
        <f t="shared" ca="1" si="30"/>
        <v>2.3306494277444299E-4</v>
      </c>
      <c r="H501" s="14">
        <f t="shared" ca="1" si="30"/>
        <v>2.6342237957270831E-4</v>
      </c>
      <c r="I501" s="14">
        <f t="shared" ca="1" si="30"/>
        <v>1.8766496163079126E-4</v>
      </c>
      <c r="J501" s="14">
        <f t="shared" ca="1" si="30"/>
        <v>1.6958363983611056E-4</v>
      </c>
      <c r="K501" s="16">
        <f t="shared" ca="1" si="28"/>
        <v>2.2463117591902258E-4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32A0F-6BE7-4BEF-A0DE-4D82F5D884BE}">
  <dimension ref="A1:J10"/>
  <sheetViews>
    <sheetView showGridLines="0" workbookViewId="0">
      <selection activeCell="C19" sqref="C19"/>
    </sheetView>
  </sheetViews>
  <sheetFormatPr defaultRowHeight="14.4" x14ac:dyDescent="0.3"/>
  <cols>
    <col min="2" max="10" width="11.6640625" bestFit="1" customWidth="1"/>
  </cols>
  <sheetData>
    <row r="1" spans="1:10" x14ac:dyDescent="0.3">
      <c r="A1" s="17"/>
      <c r="B1" s="17" t="str">
        <f>Rate_Changes!B1</f>
        <v>1M</v>
      </c>
      <c r="C1" s="17" t="str">
        <f>Rate_Changes!C1</f>
        <v>3M</v>
      </c>
      <c r="D1" s="17" t="str">
        <f>Rate_Changes!D1</f>
        <v>6M</v>
      </c>
      <c r="E1" s="17" t="str">
        <f>Rate_Changes!E1</f>
        <v>1Y</v>
      </c>
      <c r="F1" s="17" t="str">
        <f>Rate_Changes!F1</f>
        <v>2Y</v>
      </c>
      <c r="G1" s="17" t="str">
        <f>Rate_Changes!G1</f>
        <v>5Y</v>
      </c>
      <c r="H1" s="17" t="str">
        <f>Rate_Changes!H1</f>
        <v>7Y</v>
      </c>
      <c r="I1" s="17" t="str">
        <f>Rate_Changes!I1</f>
        <v>10Y</v>
      </c>
      <c r="J1" s="17" t="str">
        <f>Rate_Changes!J1</f>
        <v>30Y</v>
      </c>
    </row>
    <row r="2" spans="1:10" x14ac:dyDescent="0.3">
      <c r="A2" s="17" t="str" cm="1">
        <f t="array" ref="A2:A10">TRANSPOSE(B1:J1)</f>
        <v>1M</v>
      </c>
      <c r="B2" s="19">
        <f ca="1">_xlfn.COVARIANCE.S(Rate_Changes!$B$2:$B$501, Rate_Changes!B$2:B$501)</f>
        <v>1.3234142322116883E-7</v>
      </c>
      <c r="C2" s="19">
        <f ca="1">_xlfn.COVARIANCE.S(Rate_Changes!$B$2:$B$501, Rate_Changes!C$2:C$501)</f>
        <v>9.8223327975759867E-8</v>
      </c>
      <c r="D2" s="19">
        <f ca="1">_xlfn.COVARIANCE.S(Rate_Changes!$B$2:$B$501, Rate_Changes!D$2:D$501)</f>
        <v>9.8191417726554646E-8</v>
      </c>
      <c r="E2" s="19">
        <f ca="1">_xlfn.COVARIANCE.S(Rate_Changes!$B$2:$B$501, Rate_Changes!E$2:E$501)</f>
        <v>9.4910787462042249E-8</v>
      </c>
      <c r="F2" s="19">
        <f ca="1">_xlfn.COVARIANCE.S(Rate_Changes!$B$2:$B$501, Rate_Changes!F$2:F$501)</f>
        <v>1.0018922174610364E-7</v>
      </c>
      <c r="G2" s="19">
        <f ca="1">_xlfn.COVARIANCE.S(Rate_Changes!$B$2:$B$501, Rate_Changes!G$2:G$501)</f>
        <v>1.0321887828978045E-7</v>
      </c>
      <c r="H2" s="19">
        <f ca="1">_xlfn.COVARIANCE.S(Rate_Changes!$B$2:$B$501, Rate_Changes!H$2:H$501)</f>
        <v>9.6983369162652763E-8</v>
      </c>
      <c r="I2" s="19">
        <f ca="1">_xlfn.COVARIANCE.S(Rate_Changes!$B$2:$B$501, Rate_Changes!I$2:I$501)</f>
        <v>9.5904733274939544E-8</v>
      </c>
      <c r="J2" s="19">
        <f ca="1">_xlfn.COVARIANCE.S(Rate_Changes!$B$2:$B$501, Rate_Changes!J$2:J$501)</f>
        <v>1.0009352394182038E-7</v>
      </c>
    </row>
    <row r="3" spans="1:10" x14ac:dyDescent="0.3">
      <c r="A3" s="17" t="str">
        <v>3M</v>
      </c>
      <c r="B3" s="19">
        <f ca="1">_xlfn.COVARIANCE.S(Rate_Changes!$C$2:$C$501, Rate_Changes!B$2:B$501)</f>
        <v>9.8223327975759867E-8</v>
      </c>
      <c r="C3" s="19">
        <f ca="1">_xlfn.COVARIANCE.S(Rate_Changes!$C$2:$C$501, Rate_Changes!C$2:C$501)</f>
        <v>1.3448305029171883E-7</v>
      </c>
      <c r="D3" s="19">
        <f ca="1">_xlfn.COVARIANCE.S(Rate_Changes!$C$2:$C$501, Rate_Changes!D$2:D$501)</f>
        <v>9.9749536046536547E-8</v>
      </c>
      <c r="E3" s="19">
        <f ca="1">_xlfn.COVARIANCE.S(Rate_Changes!$C$2:$C$501, Rate_Changes!E$2:E$501)</f>
        <v>9.7863290374610923E-8</v>
      </c>
      <c r="F3" s="19">
        <f ca="1">_xlfn.COVARIANCE.S(Rate_Changes!$C$2:$C$501, Rate_Changes!F$2:F$501)</f>
        <v>9.9783925030379136E-8</v>
      </c>
      <c r="G3" s="19">
        <f ca="1">_xlfn.COVARIANCE.S(Rate_Changes!$C$2:$C$501, Rate_Changes!G$2:G$501)</f>
        <v>9.9444141271075976E-8</v>
      </c>
      <c r="H3" s="19">
        <f ca="1">_xlfn.COVARIANCE.S(Rate_Changes!$C$2:$C$501, Rate_Changes!H$2:H$501)</f>
        <v>9.487671659808991E-8</v>
      </c>
      <c r="I3" s="19">
        <f ca="1">_xlfn.COVARIANCE.S(Rate_Changes!$C$2:$C$501, Rate_Changes!I$2:I$501)</f>
        <v>9.8250126876175582E-8</v>
      </c>
      <c r="J3" s="19">
        <f ca="1">_xlfn.COVARIANCE.S(Rate_Changes!$C$2:$C$501, Rate_Changes!J$2:J$501)</f>
        <v>1.0333294367669385E-7</v>
      </c>
    </row>
    <row r="4" spans="1:10" x14ac:dyDescent="0.3">
      <c r="A4" s="17" t="str">
        <v>6M</v>
      </c>
      <c r="B4" s="19">
        <f ca="1">_xlfn.COVARIANCE.S(Rate_Changes!$D$2:$D$501, Rate_Changes!B$2:B$501)</f>
        <v>9.8191417726554646E-8</v>
      </c>
      <c r="C4" s="19">
        <f ca="1">_xlfn.COVARIANCE.S(Rate_Changes!$D$2:$D$501, Rate_Changes!C$2:C$501)</f>
        <v>9.9749536046536547E-8</v>
      </c>
      <c r="D4" s="19">
        <f ca="1">_xlfn.COVARIANCE.S(Rate_Changes!$D$2:$D$501, Rate_Changes!D$2:D$501)</f>
        <v>1.3188266751984082E-7</v>
      </c>
      <c r="E4" s="19">
        <f ca="1">_xlfn.COVARIANCE.S(Rate_Changes!$D$2:$D$501, Rate_Changes!E$2:E$501)</f>
        <v>1.0067330137692568E-7</v>
      </c>
      <c r="F4" s="19">
        <f ca="1">_xlfn.COVARIANCE.S(Rate_Changes!$D$2:$D$501, Rate_Changes!F$2:F$501)</f>
        <v>9.9297801758905085E-8</v>
      </c>
      <c r="G4" s="19">
        <f ca="1">_xlfn.COVARIANCE.S(Rate_Changes!$D$2:$D$501, Rate_Changes!G$2:G$501)</f>
        <v>1.0090807277358479E-7</v>
      </c>
      <c r="H4" s="19">
        <f ca="1">_xlfn.COVARIANCE.S(Rate_Changes!$D$2:$D$501, Rate_Changes!H$2:H$501)</f>
        <v>9.4526475332621803E-8</v>
      </c>
      <c r="I4" s="19">
        <f ca="1">_xlfn.COVARIANCE.S(Rate_Changes!$D$2:$D$501, Rate_Changes!I$2:I$501)</f>
        <v>9.9180417510755278E-8</v>
      </c>
      <c r="J4" s="19">
        <f ca="1">_xlfn.COVARIANCE.S(Rate_Changes!$D$2:$D$501, Rate_Changes!J$2:J$501)</f>
        <v>1.0212553450690975E-7</v>
      </c>
    </row>
    <row r="5" spans="1:10" x14ac:dyDescent="0.3">
      <c r="A5" s="17" t="str">
        <v>1Y</v>
      </c>
      <c r="B5" s="19">
        <f ca="1">_xlfn.COVARIANCE.S(Rate_Changes!$E$2:$E$501, Rate_Changes!B$2:B$501)</f>
        <v>9.4910787462042249E-8</v>
      </c>
      <c r="C5" s="19">
        <f ca="1">_xlfn.COVARIANCE.S(Rate_Changes!$E$2:$E$501, Rate_Changes!C$2:C$501)</f>
        <v>9.7863290374610923E-8</v>
      </c>
      <c r="D5" s="19">
        <f ca="1">_xlfn.COVARIANCE.S(Rate_Changes!$E$2:$E$501, Rate_Changes!D$2:D$501)</f>
        <v>1.0067330137692568E-7</v>
      </c>
      <c r="E5" s="19">
        <f ca="1">_xlfn.COVARIANCE.S(Rate_Changes!$E$2:$E$501, Rate_Changes!E$2:E$501)</f>
        <v>1.3536754048812256E-7</v>
      </c>
      <c r="F5" s="19">
        <f ca="1">_xlfn.COVARIANCE.S(Rate_Changes!$E$2:$E$501, Rate_Changes!F$2:F$501)</f>
        <v>1.0114955903676303E-7</v>
      </c>
      <c r="G5" s="19">
        <f ca="1">_xlfn.COVARIANCE.S(Rate_Changes!$E$2:$E$501, Rate_Changes!G$2:G$501)</f>
        <v>1.0080688001337036E-7</v>
      </c>
      <c r="H5" s="19">
        <f ca="1">_xlfn.COVARIANCE.S(Rate_Changes!$E$2:$E$501, Rate_Changes!H$2:H$501)</f>
        <v>9.565169919982641E-8</v>
      </c>
      <c r="I5" s="19">
        <f ca="1">_xlfn.COVARIANCE.S(Rate_Changes!$E$2:$E$501, Rate_Changes!I$2:I$501)</f>
        <v>9.8656785027558345E-8</v>
      </c>
      <c r="J5" s="19">
        <f ca="1">_xlfn.COVARIANCE.S(Rate_Changes!$E$2:$E$501, Rate_Changes!J$2:J$501)</f>
        <v>1.0245551794038619E-7</v>
      </c>
    </row>
    <row r="6" spans="1:10" x14ac:dyDescent="0.3">
      <c r="A6" s="17" t="str">
        <v>2Y</v>
      </c>
      <c r="B6" s="19">
        <f ca="1">_xlfn.COVARIANCE.S(Rate_Changes!$F$2:$F$501, Rate_Changes!B$2:B$501)</f>
        <v>1.0018922174610364E-7</v>
      </c>
      <c r="C6" s="19">
        <f ca="1">_xlfn.COVARIANCE.S(Rate_Changes!$F$2:$F$501, Rate_Changes!C$2:C$501)</f>
        <v>9.9783925030379136E-8</v>
      </c>
      <c r="D6" s="19">
        <f ca="1">_xlfn.COVARIANCE.S(Rate_Changes!$F$2:$F$501, Rate_Changes!D$2:D$501)</f>
        <v>9.9297801758905085E-8</v>
      </c>
      <c r="E6" s="19">
        <f ca="1">_xlfn.COVARIANCE.S(Rate_Changes!$F$2:$F$501, Rate_Changes!E$2:E$501)</f>
        <v>1.0114955903676303E-7</v>
      </c>
      <c r="F6" s="19">
        <f ca="1">_xlfn.COVARIANCE.S(Rate_Changes!$F$2:$F$501, Rate_Changes!F$2:F$501)</f>
        <v>1.2921981324070445E-7</v>
      </c>
      <c r="G6" s="19">
        <f ca="1">_xlfn.COVARIANCE.S(Rate_Changes!$F$2:$F$501, Rate_Changes!G$2:G$501)</f>
        <v>9.9339755170155353E-8</v>
      </c>
      <c r="H6" s="19">
        <f ca="1">_xlfn.COVARIANCE.S(Rate_Changes!$F$2:$F$501, Rate_Changes!H$2:H$501)</f>
        <v>9.5230586043909931E-8</v>
      </c>
      <c r="I6" s="19">
        <f ca="1">_xlfn.COVARIANCE.S(Rate_Changes!$F$2:$F$501, Rate_Changes!I$2:I$501)</f>
        <v>9.7078143116730451E-8</v>
      </c>
      <c r="J6" s="19">
        <f ca="1">_xlfn.COVARIANCE.S(Rate_Changes!$F$2:$F$501, Rate_Changes!J$2:J$501)</f>
        <v>1.021920641859313E-7</v>
      </c>
    </row>
    <row r="7" spans="1:10" x14ac:dyDescent="0.3">
      <c r="A7" s="17" t="str">
        <v>5Y</v>
      </c>
      <c r="B7" s="19">
        <f ca="1">_xlfn.COVARIANCE.S(Rate_Changes!$G$2:$G$501, Rate_Changes!B$2:B$501)</f>
        <v>1.0321887828978045E-7</v>
      </c>
      <c r="C7" s="19">
        <f ca="1">_xlfn.COVARIANCE.S(Rate_Changes!$G$2:$G$501, Rate_Changes!C$2:C$501)</f>
        <v>9.9444141271075976E-8</v>
      </c>
      <c r="D7" s="19">
        <f ca="1">_xlfn.COVARIANCE.S(Rate_Changes!$G$2:$G$501, Rate_Changes!D$2:D$501)</f>
        <v>1.0090807277358479E-7</v>
      </c>
      <c r="E7" s="19">
        <f ca="1">_xlfn.COVARIANCE.S(Rate_Changes!$G$2:$G$501, Rate_Changes!E$2:E$501)</f>
        <v>1.0080688001337036E-7</v>
      </c>
      <c r="F7" s="19">
        <f ca="1">_xlfn.COVARIANCE.S(Rate_Changes!$G$2:$G$501, Rate_Changes!F$2:F$501)</f>
        <v>9.9339755170155353E-8</v>
      </c>
      <c r="G7" s="19">
        <f ca="1">_xlfn.COVARIANCE.S(Rate_Changes!$G$2:$G$501, Rate_Changes!G$2:G$501)</f>
        <v>1.3238057227931963E-7</v>
      </c>
      <c r="H7" s="19">
        <f ca="1">_xlfn.COVARIANCE.S(Rate_Changes!$G$2:$G$501, Rate_Changes!H$2:H$501)</f>
        <v>9.8068658358560858E-8</v>
      </c>
      <c r="I7" s="19">
        <f ca="1">_xlfn.COVARIANCE.S(Rate_Changes!$G$2:$G$501, Rate_Changes!I$2:I$501)</f>
        <v>9.7506839857528995E-8</v>
      </c>
      <c r="J7" s="19">
        <f ca="1">_xlfn.COVARIANCE.S(Rate_Changes!$G$2:$G$501, Rate_Changes!J$2:J$501)</f>
        <v>1.0162337478844588E-7</v>
      </c>
    </row>
    <row r="8" spans="1:10" x14ac:dyDescent="0.3">
      <c r="A8" s="17" t="str">
        <v>7Y</v>
      </c>
      <c r="B8" s="19">
        <f ca="1">_xlfn.COVARIANCE.S(Rate_Changes!$H$2:$H$501, Rate_Changes!B$2:B$501)</f>
        <v>9.6983369162652763E-8</v>
      </c>
      <c r="C8" s="19">
        <f ca="1">_xlfn.COVARIANCE.S(Rate_Changes!$H$2:$H$501, Rate_Changes!C$2:C$501)</f>
        <v>9.487671659808991E-8</v>
      </c>
      <c r="D8" s="19">
        <f ca="1">_xlfn.COVARIANCE.S(Rate_Changes!$H$2:$H$501, Rate_Changes!D$2:D$501)</f>
        <v>9.4526475332621803E-8</v>
      </c>
      <c r="E8" s="19">
        <f ca="1">_xlfn.COVARIANCE.S(Rate_Changes!$H$2:$H$501, Rate_Changes!E$2:E$501)</f>
        <v>9.565169919982641E-8</v>
      </c>
      <c r="F8" s="19">
        <f ca="1">_xlfn.COVARIANCE.S(Rate_Changes!$H$2:$H$501, Rate_Changes!F$2:F$501)</f>
        <v>9.5230586043909931E-8</v>
      </c>
      <c r="G8" s="19">
        <f ca="1">_xlfn.COVARIANCE.S(Rate_Changes!$H$2:$H$501, Rate_Changes!G$2:G$501)</f>
        <v>9.8068658358560858E-8</v>
      </c>
      <c r="H8" s="19">
        <f ca="1">_xlfn.COVARIANCE.S(Rate_Changes!$H$2:$H$501, Rate_Changes!H$2:H$501)</f>
        <v>1.3010690075246987E-7</v>
      </c>
      <c r="I8" s="19">
        <f ca="1">_xlfn.COVARIANCE.S(Rate_Changes!$H$2:$H$501, Rate_Changes!I$2:I$501)</f>
        <v>9.1198663920761253E-8</v>
      </c>
      <c r="J8" s="19">
        <f ca="1">_xlfn.COVARIANCE.S(Rate_Changes!$H$2:$H$501, Rate_Changes!J$2:J$501)</f>
        <v>9.563990657355472E-8</v>
      </c>
    </row>
    <row r="9" spans="1:10" x14ac:dyDescent="0.3">
      <c r="A9" s="18" t="str">
        <v>10Y</v>
      </c>
      <c r="B9" s="19">
        <f ca="1">_xlfn.COVARIANCE.S(Rate_Changes!$I$2:$I$501, Rate_Changes!B$2:B$501)</f>
        <v>9.5904733274939544E-8</v>
      </c>
      <c r="C9" s="19">
        <f ca="1">_xlfn.COVARIANCE.S(Rate_Changes!$I$2:$I$501, Rate_Changes!C$2:C$501)</f>
        <v>9.8250126876175582E-8</v>
      </c>
      <c r="D9" s="19">
        <f ca="1">_xlfn.COVARIANCE.S(Rate_Changes!$I$2:$I$501, Rate_Changes!D$2:D$501)</f>
        <v>9.9180417510755278E-8</v>
      </c>
      <c r="E9" s="19">
        <f ca="1">_xlfn.COVARIANCE.S(Rate_Changes!$I$2:$I$501, Rate_Changes!E$2:E$501)</f>
        <v>9.8656785027558345E-8</v>
      </c>
      <c r="F9" s="19">
        <f ca="1">_xlfn.COVARIANCE.S(Rate_Changes!$I$2:$I$501, Rate_Changes!F$2:F$501)</f>
        <v>9.7078143116730451E-8</v>
      </c>
      <c r="G9" s="19">
        <f ca="1">_xlfn.COVARIANCE.S(Rate_Changes!$I$2:$I$501, Rate_Changes!G$2:G$501)</f>
        <v>9.7506839857528995E-8</v>
      </c>
      <c r="H9" s="19">
        <f ca="1">_xlfn.COVARIANCE.S(Rate_Changes!$I$2:$I$501, Rate_Changes!H$2:H$501)</f>
        <v>9.1198663920761253E-8</v>
      </c>
      <c r="I9" s="19">
        <f ca="1">_xlfn.COVARIANCE.S(Rate_Changes!$I$2:$I$501, Rate_Changes!I$2:I$501)</f>
        <v>1.2827576882861579E-7</v>
      </c>
      <c r="J9" s="19">
        <f ca="1">_xlfn.COVARIANCE.S(Rate_Changes!$I$2:$I$501, Rate_Changes!J$2:J$501)</f>
        <v>9.9552656508954372E-8</v>
      </c>
    </row>
    <row r="10" spans="1:10" x14ac:dyDescent="0.3">
      <c r="A10" t="str">
        <v>30Y</v>
      </c>
      <c r="B10" s="19">
        <f ca="1">_xlfn.COVARIANCE.S(Rate_Changes!$J$2:$J$501, Rate_Changes!B$2:B$501)</f>
        <v>1.0009352394182038E-7</v>
      </c>
      <c r="C10" s="19">
        <f ca="1">_xlfn.COVARIANCE.S(Rate_Changes!$J$2:$J$501, Rate_Changes!C$2:C$501)</f>
        <v>1.0333294367669385E-7</v>
      </c>
      <c r="D10" s="19">
        <f ca="1">_xlfn.COVARIANCE.S(Rate_Changes!$J$2:$J$501, Rate_Changes!D$2:D$501)</f>
        <v>1.0212553450690975E-7</v>
      </c>
      <c r="E10" s="19">
        <f ca="1">_xlfn.COVARIANCE.S(Rate_Changes!$J$2:$J$501, Rate_Changes!E$2:E$501)</f>
        <v>1.0245551794038619E-7</v>
      </c>
      <c r="F10" s="19">
        <f ca="1">_xlfn.COVARIANCE.S(Rate_Changes!$J$2:$J$501, Rate_Changes!F$2:F$501)</f>
        <v>1.021920641859313E-7</v>
      </c>
      <c r="G10" s="19">
        <f ca="1">_xlfn.COVARIANCE.S(Rate_Changes!$J$2:$J$501, Rate_Changes!G$2:G$501)</f>
        <v>1.0162337478844588E-7</v>
      </c>
      <c r="H10" s="19">
        <f ca="1">_xlfn.COVARIANCE.S(Rate_Changes!$J$2:$J$501, Rate_Changes!H$2:H$501)</f>
        <v>9.563990657355472E-8</v>
      </c>
      <c r="I10" s="19">
        <f ca="1">_xlfn.COVARIANCE.S(Rate_Changes!$J$2:$J$501, Rate_Changes!I$2:I$501)</f>
        <v>9.9552656508954372E-8</v>
      </c>
      <c r="J10" s="19">
        <f ca="1">_xlfn.COVARIANCE.S(Rate_Changes!$J$2:$J$501, Rate_Changes!J$2:J$501)</f>
        <v>1.3464638348632284E-7</v>
      </c>
    </row>
  </sheetData>
  <conditionalFormatting sqref="B2:J1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D94CE-D67C-4276-8D3F-C385E23D1C04}">
  <dimension ref="C2:E24"/>
  <sheetViews>
    <sheetView showGridLines="0" tabSelected="1" topLeftCell="A9" workbookViewId="0">
      <selection activeCell="O18" sqref="O18"/>
    </sheetView>
  </sheetViews>
  <sheetFormatPr defaultRowHeight="14.4" x14ac:dyDescent="0.3"/>
  <cols>
    <col min="1" max="1" width="10.77734375" bestFit="1" customWidth="1"/>
    <col min="3" max="3" width="16.33203125" bestFit="1" customWidth="1"/>
    <col min="4" max="4" width="14.77734375" bestFit="1" customWidth="1"/>
    <col min="5" max="5" width="11.109375" bestFit="1" customWidth="1"/>
  </cols>
  <sheetData>
    <row r="2" spans="3:5" x14ac:dyDescent="0.3">
      <c r="C2" t="s">
        <v>46</v>
      </c>
      <c r="D2" s="21" cm="1">
        <f t="array" aca="1" ref="D2" ca="1">MMULT(TRANSPOSE(Bucket_Sens!$C$2:$C$10),
       MMULT(Cov_Rates!$B$2:$J$10,
             Bucket_Sens!$C$2:$C$10))</f>
        <v>52387705.453614578</v>
      </c>
    </row>
    <row r="5" spans="3:5" x14ac:dyDescent="0.3">
      <c r="C5" t="s">
        <v>49</v>
      </c>
      <c r="D5" s="24">
        <v>0.99</v>
      </c>
    </row>
    <row r="6" spans="3:5" x14ac:dyDescent="0.3">
      <c r="C6" t="s">
        <v>50</v>
      </c>
      <c r="D6" s="22">
        <f>_xlfn.NORM.S.INV(0.99)</f>
        <v>2.3263478740408408</v>
      </c>
    </row>
    <row r="7" spans="3:5" x14ac:dyDescent="0.3">
      <c r="C7" t="s">
        <v>47</v>
      </c>
      <c r="D7" s="21">
        <f ca="1">SQRT(D2)</f>
        <v>7237.9351650601693</v>
      </c>
    </row>
    <row r="8" spans="3:5" x14ac:dyDescent="0.3">
      <c r="C8" t="s">
        <v>48</v>
      </c>
      <c r="D8" s="23">
        <v>10</v>
      </c>
    </row>
    <row r="9" spans="3:5" x14ac:dyDescent="0.3">
      <c r="C9" t="s">
        <v>51</v>
      </c>
      <c r="D9" s="21">
        <f ca="1">D6* D7* SQRT(D8)</f>
        <v>53246.28920404987</v>
      </c>
    </row>
    <row r="10" spans="3:5" x14ac:dyDescent="0.3">
      <c r="C10" t="s">
        <v>52</v>
      </c>
      <c r="D10" s="21">
        <f ca="1">_xlfn.NORM.S.DIST(D6,FALSE)/(1-D5) * D7 * SQRT(D8)</f>
        <v>61002.384359987467</v>
      </c>
    </row>
    <row r="12" spans="3:5" x14ac:dyDescent="0.3">
      <c r="D12" s="25">
        <f ca="1">D9</f>
        <v>53246.28920404987</v>
      </c>
      <c r="E12" s="25">
        <f ca="1">D10</f>
        <v>61002.384359987467</v>
      </c>
    </row>
    <row r="13" spans="3:5" x14ac:dyDescent="0.3">
      <c r="C13" cm="1">
        <f t="array" ref="C13:C24">_xlfn.SEQUENCE(12,1)</f>
        <v>1</v>
      </c>
      <c r="D13" s="20">
        <f t="dataTable" ref="D13:E24" dt2D="0" dtr="0" r1="D8" ca="1"/>
        <v>17976.095582266564</v>
      </c>
      <c r="E13" s="20">
        <v>20594.574915802623</v>
      </c>
    </row>
    <row r="14" spans="3:5" x14ac:dyDescent="0.3">
      <c r="C14">
        <v>2</v>
      </c>
      <c r="D14" s="20">
        <v>23730.471878395259</v>
      </c>
      <c r="E14" s="20">
        <v>27187.159672708927</v>
      </c>
    </row>
    <row r="15" spans="3:5" x14ac:dyDescent="0.3">
      <c r="C15">
        <v>3</v>
      </c>
      <c r="D15" s="20">
        <v>31260.598910373075</v>
      </c>
      <c r="E15" s="20">
        <v>35814.159043949694</v>
      </c>
    </row>
    <row r="16" spans="3:5" x14ac:dyDescent="0.3">
      <c r="C16">
        <v>4</v>
      </c>
      <c r="D16" s="20">
        <v>33792.907119490788</v>
      </c>
      <c r="E16" s="20">
        <v>38715.334712709744</v>
      </c>
    </row>
    <row r="17" spans="3:5" x14ac:dyDescent="0.3">
      <c r="C17">
        <v>5</v>
      </c>
      <c r="D17" s="20">
        <v>36672.361744741887</v>
      </c>
      <c r="E17" s="20">
        <v>42014.223713661027</v>
      </c>
    </row>
    <row r="18" spans="3:5" x14ac:dyDescent="0.3">
      <c r="C18">
        <v>6</v>
      </c>
      <c r="D18" s="20">
        <v>42950.438075718688</v>
      </c>
      <c r="E18" s="20">
        <v>49206.793019588498</v>
      </c>
    </row>
    <row r="19" spans="3:5" x14ac:dyDescent="0.3">
      <c r="C19">
        <v>7</v>
      </c>
      <c r="D19" s="20">
        <v>42563.104046746259</v>
      </c>
      <c r="E19" s="20">
        <v>48763.038165226157</v>
      </c>
    </row>
    <row r="20" spans="3:5" x14ac:dyDescent="0.3">
      <c r="C20">
        <v>8</v>
      </c>
      <c r="D20" s="20">
        <v>47077.588252522801</v>
      </c>
      <c r="E20" s="20">
        <v>53935.122545651422</v>
      </c>
    </row>
    <row r="21" spans="3:5" x14ac:dyDescent="0.3">
      <c r="C21">
        <v>9</v>
      </c>
      <c r="D21" s="20">
        <v>53567.550905334116</v>
      </c>
      <c r="E21" s="20">
        <v>61370.442492767063</v>
      </c>
    </row>
    <row r="22" spans="3:5" x14ac:dyDescent="0.3">
      <c r="C22">
        <v>10</v>
      </c>
      <c r="D22" s="20">
        <v>57304.681822624239</v>
      </c>
      <c r="E22" s="20">
        <v>65651.940791108282</v>
      </c>
    </row>
    <row r="23" spans="3:5" x14ac:dyDescent="0.3">
      <c r="C23">
        <v>11</v>
      </c>
      <c r="D23" s="20">
        <v>54784.281336374384</v>
      </c>
      <c r="E23" s="20">
        <v>62764.407377951335</v>
      </c>
    </row>
    <row r="24" spans="3:5" x14ac:dyDescent="0.3">
      <c r="C24">
        <v>12</v>
      </c>
      <c r="D24" s="20">
        <v>55331.318057069017</v>
      </c>
      <c r="E24" s="20">
        <v>63391.127939960039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Curve</vt:lpstr>
      <vt:lpstr>Bonds</vt:lpstr>
      <vt:lpstr>Cashflows</vt:lpstr>
      <vt:lpstr>Mapping</vt:lpstr>
      <vt:lpstr>Bucket_Sens</vt:lpstr>
      <vt:lpstr>Rate_Changes</vt:lpstr>
      <vt:lpstr>Cov_Rates</vt:lpstr>
      <vt:lpstr>VaR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2026-02-23T05:44:24Z</dcterms:modified>
</cp:coreProperties>
</file>