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426"/>
  <workbookPr/>
  <mc:AlternateContent xmlns:mc="http://schemas.openxmlformats.org/markup-compatibility/2006">
    <mc:Choice Requires="x15">
      <x15ac:absPath xmlns:x15ac="http://schemas.microsoft.com/office/spreadsheetml/2010/11/ac" url="https://d.docs.live.net/89870f9c02b3cf52/Desktop/"/>
    </mc:Choice>
  </mc:AlternateContent>
  <xr:revisionPtr revIDLastSave="279" documentId="11_F25DC773A252ABDACC1048D7991B778C5ADE58EC" xr6:coauthVersionLast="47" xr6:coauthVersionMax="47" xr10:uidLastSave="{5FE51A99-9FBB-47A6-8B87-1A29B8C6F857}"/>
  <bookViews>
    <workbookView xWindow="-110" yWindow="-110" windowWidth="19420" windowHeight="10300" xr2:uid="{00000000-000D-0000-FFFF-FFFF00000000}"/>
  </bookViews>
  <sheets>
    <sheet name="Sheet1" sheetId="1" r:id="rId1"/>
  </sheets>
  <definedNames>
    <definedName name="A">Sheet1!$H$6</definedName>
    <definedName name="Annual_Volatility">Sheet1!$H$13</definedName>
    <definedName name="B">Sheet1!$H$7</definedName>
    <definedName name="Daily_Volatility">Sheet1!$H$8</definedName>
    <definedName name="i">Sheet1!$B$3:$B$23</definedName>
    <definedName name="Trading_Days">Sheet1!$H$12</definedName>
    <definedName name="Ui">Sheet1!$E$3:$E$23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5" i="1" l="1"/>
  <c r="I13" i="1"/>
  <c r="I10" i="1"/>
  <c r="I8" i="1"/>
  <c r="I7" i="1"/>
  <c r="I6" i="1"/>
  <c r="I5" i="1"/>
  <c r="I4" i="1"/>
  <c r="D6" i="1" l="1"/>
  <c r="E6" i="1" s="1"/>
  <c r="D7" i="1"/>
  <c r="E7" i="1" s="1"/>
  <c r="D8" i="1"/>
  <c r="E8" i="1" s="1"/>
  <c r="D9" i="1"/>
  <c r="E9" i="1" s="1"/>
  <c r="D10" i="1"/>
  <c r="E10" i="1" s="1"/>
  <c r="D11" i="1"/>
  <c r="E11" i="1" s="1"/>
  <c r="D12" i="1"/>
  <c r="E12" i="1" s="1"/>
  <c r="D13" i="1"/>
  <c r="E13" i="1" s="1"/>
  <c r="D14" i="1"/>
  <c r="E14" i="1" s="1"/>
  <c r="D15" i="1"/>
  <c r="E15" i="1" s="1"/>
  <c r="D16" i="1"/>
  <c r="E16" i="1" s="1"/>
  <c r="D17" i="1"/>
  <c r="E17" i="1" s="1"/>
  <c r="D18" i="1"/>
  <c r="E18" i="1" s="1"/>
  <c r="D19" i="1"/>
  <c r="E19" i="1" s="1"/>
  <c r="D20" i="1"/>
  <c r="E20" i="1" s="1"/>
  <c r="D21" i="1"/>
  <c r="E21" i="1" s="1"/>
  <c r="D22" i="1"/>
  <c r="E22" i="1" s="1"/>
  <c r="D23" i="1"/>
  <c r="E23" i="1" s="1"/>
  <c r="D5" i="1"/>
  <c r="E5" i="1" s="1"/>
  <c r="D4" i="1"/>
  <c r="E4" i="1" s="1"/>
  <c r="B3" i="1" a="1"/>
  <c r="B3" i="1" s="1"/>
  <c r="H10" i="1" l="1"/>
  <c r="H6" i="1"/>
  <c r="H7" i="1" a="1"/>
  <c r="H7" i="1" s="1"/>
  <c r="H8" i="1" s="1"/>
  <c r="H13" i="1" s="1"/>
  <c r="H15" i="1" s="1"/>
  <c r="H5" i="1" a="1"/>
  <c r="H5" i="1" s="1"/>
  <c r="H4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<sst xmlns="http://schemas.openxmlformats.org/spreadsheetml/2006/main" count="11" uniqueCount="11">
  <si>
    <t>Closing Price</t>
  </si>
  <si>
    <t>Price Relative</t>
  </si>
  <si>
    <t>Day (i)</t>
  </si>
  <si>
    <t>A</t>
  </si>
  <si>
    <t>B</t>
  </si>
  <si>
    <t>Excel:</t>
  </si>
  <si>
    <t>Trading Days</t>
  </si>
  <si>
    <t>Annual Volatility</t>
  </si>
  <si>
    <r>
      <t xml:space="preserve">Daily Volatility </t>
    </r>
    <r>
      <rPr>
        <sz val="11"/>
        <color theme="1"/>
        <rFont val="Symbol"/>
        <family val="1"/>
        <charset val="2"/>
      </rPr>
      <t>(s</t>
    </r>
    <r>
      <rPr>
        <sz val="11"/>
        <color theme="1"/>
        <rFont val="Calibri"/>
        <family val="2"/>
        <scheme val="minor"/>
      </rPr>
      <t>)</t>
    </r>
  </si>
  <si>
    <t>Standard Error</t>
  </si>
  <si>
    <r>
      <t>Daily Return    (U</t>
    </r>
    <r>
      <rPr>
        <b/>
        <vertAlign val="subscript"/>
        <sz val="11"/>
        <color theme="0"/>
        <rFont val="Cambria"/>
        <family val="1"/>
      </rPr>
      <t xml:space="preserve">i </t>
    </r>
    <r>
      <rPr>
        <b/>
        <sz val="11"/>
        <color theme="0"/>
        <rFont val="Cambria"/>
        <family val="1"/>
      </rPr>
      <t>= Ln())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</si>
</sst>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(&quot;$&quot;* #,##0.00_);_(&quot;$&quot;* \(#,##0.00\);_(&quot;$&quot;* &quot;-&quot;??_);_(@_)"/>
    <numFmt numFmtId="43" formatCode="_(* #,##0.00_);_(* \(#,##0.00\);_(* &quot;-&quot;??_);_(@_)"/>
    <numFmt numFmtId="166" formatCode="0.00000"/>
    <numFmt numFmtId="185" formatCode="0.0%"/>
    <numFmt numFmtId="186" formatCode="_(* #,##0.000000_);_(* \(#,##0.000000\);_(* &quot;-&quot;??_);_(@_)"/>
    <numFmt numFmtId="189" formatCode="0.00000%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Symbol"/>
      <family val="1"/>
      <charset val="2"/>
    </font>
    <font>
      <sz val="11"/>
      <color theme="1"/>
      <name val="Cambria"/>
      <family val="1"/>
    </font>
    <font>
      <b/>
      <sz val="11"/>
      <color theme="0"/>
      <name val="Cambria"/>
      <family val="1"/>
    </font>
    <font>
      <b/>
      <vertAlign val="subscript"/>
      <sz val="11"/>
      <color theme="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4"/>
        <bgColor indexed="64"/>
      </patternFill>
    </fill>
  </fills>
  <borders count="9">
    <border>
      <left/>
      <right/>
      <top/>
      <bottom/>
      <diagonal/>
    </border>
    <border>
      <left style="medium">
        <color rgb="FF0070C0"/>
      </left>
      <right/>
      <top style="medium">
        <color rgb="FF0070C0"/>
      </top>
      <bottom/>
      <diagonal/>
    </border>
    <border>
      <left/>
      <right/>
      <top style="medium">
        <color rgb="FF0070C0"/>
      </top>
      <bottom/>
      <diagonal/>
    </border>
    <border>
      <left/>
      <right style="medium">
        <color rgb="FF0070C0"/>
      </right>
      <top style="medium">
        <color rgb="FF0070C0"/>
      </top>
      <bottom/>
      <diagonal/>
    </border>
    <border>
      <left style="medium">
        <color rgb="FF0070C0"/>
      </left>
      <right/>
      <top/>
      <bottom/>
      <diagonal/>
    </border>
    <border>
      <left/>
      <right style="medium">
        <color rgb="FF0070C0"/>
      </right>
      <top/>
      <bottom/>
      <diagonal/>
    </border>
    <border>
      <left style="medium">
        <color rgb="FF0070C0"/>
      </left>
      <right/>
      <top/>
      <bottom style="medium">
        <color rgb="FF0070C0"/>
      </bottom>
      <diagonal/>
    </border>
    <border>
      <left/>
      <right/>
      <top/>
      <bottom style="medium">
        <color rgb="FF0070C0"/>
      </bottom>
      <diagonal/>
    </border>
    <border>
      <left/>
      <right style="medium">
        <color rgb="FF0070C0"/>
      </right>
      <top/>
      <bottom style="medium">
        <color rgb="FF0070C0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26">
    <xf numFmtId="0" fontId="0" fillId="0" borderId="0" xfId="0"/>
    <xf numFmtId="0" fontId="0" fillId="0" borderId="0" xfId="0" applyAlignment="1">
      <alignment wrapText="1"/>
    </xf>
    <xf numFmtId="0" fontId="0" fillId="0" borderId="0" xfId="0"/>
    <xf numFmtId="0" fontId="2" fillId="0" borderId="0" xfId="0" applyFont="1"/>
    <xf numFmtId="0" fontId="0" fillId="0" borderId="0" xfId="0" applyAlignment="1">
      <alignment horizontal="right"/>
    </xf>
    <xf numFmtId="0" fontId="0" fillId="0" borderId="0" xfId="0" applyAlignment="1">
      <alignment horizontal="left"/>
    </xf>
    <xf numFmtId="186" fontId="0" fillId="0" borderId="0" xfId="1" applyNumberFormat="1" applyFont="1"/>
    <xf numFmtId="10" fontId="0" fillId="0" borderId="0" xfId="3" applyNumberFormat="1" applyFont="1"/>
    <xf numFmtId="189" fontId="0" fillId="0" borderId="0" xfId="3" applyNumberFormat="1" applyFont="1"/>
    <xf numFmtId="0" fontId="3" fillId="0" borderId="0" xfId="0" applyFont="1"/>
    <xf numFmtId="2" fontId="3" fillId="0" borderId="0" xfId="0" applyNumberFormat="1" applyFont="1"/>
    <xf numFmtId="43" fontId="3" fillId="0" borderId="0" xfId="1" applyFont="1"/>
    <xf numFmtId="185" fontId="3" fillId="0" borderId="0" xfId="3" applyNumberFormat="1" applyFont="1"/>
    <xf numFmtId="0" fontId="3" fillId="0" borderId="0" xfId="0" applyFont="1" applyBorder="1"/>
    <xf numFmtId="166" fontId="3" fillId="0" borderId="0" xfId="0" applyNumberFormat="1" applyFont="1" applyBorder="1"/>
    <xf numFmtId="0" fontId="3" fillId="0" borderId="4" xfId="0" applyFont="1" applyBorder="1"/>
    <xf numFmtId="0" fontId="3" fillId="0" borderId="5" xfId="0" applyFont="1" applyBorder="1"/>
    <xf numFmtId="166" fontId="3" fillId="0" borderId="5" xfId="0" applyNumberFormat="1" applyFont="1" applyBorder="1"/>
    <xf numFmtId="0" fontId="3" fillId="0" borderId="6" xfId="0" applyFont="1" applyBorder="1"/>
    <xf numFmtId="166" fontId="3" fillId="0" borderId="7" xfId="0" applyNumberFormat="1" applyFont="1" applyBorder="1"/>
    <xf numFmtId="166" fontId="3" fillId="0" borderId="8" xfId="0" applyNumberFormat="1" applyFont="1" applyBorder="1"/>
    <xf numFmtId="0" fontId="4" fillId="2" borderId="1" xfId="0" applyFont="1" applyFill="1" applyBorder="1" applyAlignment="1">
      <alignment horizontal="center" vertical="top" wrapText="1"/>
    </xf>
    <xf numFmtId="0" fontId="4" fillId="2" borderId="2" xfId="0" applyFont="1" applyFill="1" applyBorder="1" applyAlignment="1">
      <alignment horizontal="center" vertical="top" wrapText="1"/>
    </xf>
    <xf numFmtId="0" fontId="4" fillId="2" borderId="3" xfId="0" applyFont="1" applyFill="1" applyBorder="1" applyAlignment="1">
      <alignment horizontal="center" vertical="top" wrapText="1"/>
    </xf>
    <xf numFmtId="44" fontId="3" fillId="0" borderId="0" xfId="2" applyFont="1" applyBorder="1"/>
    <xf numFmtId="44" fontId="3" fillId="0" borderId="7" xfId="2" applyFont="1" applyBorder="1"/>
  </cellXfs>
  <cellStyles count="4">
    <cellStyle name="Comma" xfId="1" builtinId="3"/>
    <cellStyle name="Currency" xfId="2" builtinId="4"/>
    <cellStyle name="Normal" xfId="0" builtinId="0"/>
    <cellStyle name="Percent" xfId="3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alcChain" Target="calcChain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J27"/>
  <sheetViews>
    <sheetView showGridLines="0" tabSelected="1" zoomScale="80" zoomScaleNormal="80" workbookViewId="0">
      <selection activeCell="M11" sqref="M11"/>
    </sheetView>
  </sheetViews>
  <sheetFormatPr defaultRowHeight="14.5" x14ac:dyDescent="0.35"/>
  <cols>
    <col min="2" max="5" width="16.08984375" style="9" customWidth="1"/>
    <col min="7" max="7" width="14.453125" bestFit="1" customWidth="1"/>
    <col min="8" max="8" width="11.81640625" bestFit="1" customWidth="1"/>
    <col min="9" max="9" width="28.36328125" bestFit="1" customWidth="1"/>
  </cols>
  <sheetData>
    <row r="1" spans="2:10" s="2" customFormat="1" ht="15" thickBot="1" x14ac:dyDescent="0.4">
      <c r="B1" s="9"/>
      <c r="C1" s="9"/>
      <c r="D1" s="9"/>
      <c r="E1" s="9"/>
    </row>
    <row r="2" spans="2:10" s="1" customFormat="1" ht="30" x14ac:dyDescent="0.35">
      <c r="B2" s="21" t="s">
        <v>2</v>
      </c>
      <c r="C2" s="22" t="s">
        <v>0</v>
      </c>
      <c r="D2" s="22" t="s">
        <v>1</v>
      </c>
      <c r="E2" s="23" t="s">
        <v>10</v>
      </c>
    </row>
    <row r="3" spans="2:10" x14ac:dyDescent="0.35">
      <c r="B3" s="15" cm="1">
        <f t="array" ref="B3:B23">_xlfn.SEQUENCE(21,1,0)</f>
        <v>0</v>
      </c>
      <c r="C3" s="24">
        <v>20</v>
      </c>
      <c r="D3" s="13"/>
      <c r="E3" s="16"/>
    </row>
    <row r="4" spans="2:10" x14ac:dyDescent="0.35">
      <c r="B4" s="15">
        <v>1</v>
      </c>
      <c r="C4" s="24">
        <v>20.100000000000001</v>
      </c>
      <c r="D4" s="14">
        <f>C4/C3</f>
        <v>1.0050000000000001</v>
      </c>
      <c r="E4" s="17">
        <f>LN(D4)</f>
        <v>4.9875415110391882E-3</v>
      </c>
      <c r="H4" s="6">
        <f>SUM(Ui)</f>
        <v>9.5310179804324754E-2</v>
      </c>
      <c r="I4" s="5" t="str">
        <f ca="1">_xlfn.FORMULATEXT(H4)</f>
        <v>=SUM(Ui)</v>
      </c>
    </row>
    <row r="5" spans="2:10" x14ac:dyDescent="0.35">
      <c r="B5" s="15">
        <v>2</v>
      </c>
      <c r="C5" s="24">
        <v>19.899999999999999</v>
      </c>
      <c r="D5" s="14">
        <f>C5/C4</f>
        <v>0.99004975124378092</v>
      </c>
      <c r="E5" s="17">
        <f>LN(D5)</f>
        <v>-1.0000083334583534E-2</v>
      </c>
      <c r="H5" s="6" cm="1">
        <f t="array" ref="H5">SUM(Ui^2)</f>
        <v>3.2633393669098867E-3</v>
      </c>
      <c r="I5" s="5" t="str">
        <f ca="1">_xlfn.FORMULATEXT(H5)</f>
        <v>=SUM(Ui^2)</v>
      </c>
    </row>
    <row r="6" spans="2:10" x14ac:dyDescent="0.35">
      <c r="B6" s="15">
        <v>3</v>
      </c>
      <c r="C6" s="24">
        <v>20</v>
      </c>
      <c r="D6" s="14">
        <f t="shared" ref="D6:D23" si="0">C6/C5</f>
        <v>1.0050251256281408</v>
      </c>
      <c r="E6" s="17">
        <f>LN(D6)</f>
        <v>5.0125418235444138E-3</v>
      </c>
      <c r="G6" s="4" t="s">
        <v>3</v>
      </c>
      <c r="H6" s="6">
        <f>SUM(Ui)^2/(MAX(i)*(MAX(i)-1))</f>
        <v>2.3905343090349248E-5</v>
      </c>
      <c r="I6" s="5" t="str">
        <f ca="1">_xlfn.FORMULATEXT(H6)</f>
        <v>=SUM(Ui)^2/(MAX(i)*(MAX(i)-1))</v>
      </c>
    </row>
    <row r="7" spans="2:10" x14ac:dyDescent="0.35">
      <c r="B7" s="15">
        <v>4</v>
      </c>
      <c r="C7" s="24">
        <v>20.5</v>
      </c>
      <c r="D7" s="14">
        <f t="shared" si="0"/>
        <v>1.0249999999999999</v>
      </c>
      <c r="E7" s="17">
        <f>LN(D7)</f>
        <v>2.4692612590371414E-2</v>
      </c>
      <c r="G7" s="4" t="s">
        <v>4</v>
      </c>
      <c r="H7" s="6" cm="1">
        <f t="array" ref="H7">SUM(Ui^2)/(MAX(i)-1)</f>
        <v>1.7175470352157298E-4</v>
      </c>
      <c r="I7" s="5" t="str">
        <f ca="1">_xlfn.FORMULATEXT(H7)</f>
        <v>=SUM(Ui^2)/(MAX(i)-1)</v>
      </c>
    </row>
    <row r="8" spans="2:10" x14ac:dyDescent="0.35">
      <c r="B8" s="15">
        <v>5</v>
      </c>
      <c r="C8" s="24">
        <v>20.25</v>
      </c>
      <c r="D8" s="14">
        <f t="shared" si="0"/>
        <v>0.98780487804878048</v>
      </c>
      <c r="E8" s="17">
        <f t="shared" ref="E8:E23" si="1">LN(D8)</f>
        <v>-1.2270092591814359E-2</v>
      </c>
      <c r="G8" s="4" t="s">
        <v>8</v>
      </c>
      <c r="H8" s="8">
        <f>SQRT(B-A)</f>
        <v>1.2159332236238293E-2</v>
      </c>
      <c r="I8" s="5" t="str">
        <f ca="1">_xlfn.FORMULATEXT(H8)</f>
        <v>=SQRT(B-A)</v>
      </c>
    </row>
    <row r="9" spans="2:10" x14ac:dyDescent="0.35">
      <c r="B9" s="15">
        <v>6</v>
      </c>
      <c r="C9" s="24">
        <v>20.9</v>
      </c>
      <c r="D9" s="14">
        <f t="shared" si="0"/>
        <v>1.0320987654320988</v>
      </c>
      <c r="E9" s="17">
        <f t="shared" si="1"/>
        <v>3.1594365418217182E-2</v>
      </c>
      <c r="J9" s="3"/>
    </row>
    <row r="10" spans="2:10" x14ac:dyDescent="0.35">
      <c r="B10" s="15">
        <v>7</v>
      </c>
      <c r="C10" s="24">
        <v>20.9</v>
      </c>
      <c r="D10" s="14">
        <f t="shared" si="0"/>
        <v>1</v>
      </c>
      <c r="E10" s="17">
        <f t="shared" si="1"/>
        <v>0</v>
      </c>
      <c r="G10" s="4" t="s">
        <v>5</v>
      </c>
      <c r="H10" s="8">
        <f>_xlfn.STDEV.S(Ui)</f>
        <v>1.2159332236238293E-2</v>
      </c>
      <c r="I10" s="5" t="str">
        <f ca="1">_xlfn.FORMULATEXT(H10)</f>
        <v>=STDEV.S(Ui)</v>
      </c>
    </row>
    <row r="11" spans="2:10" x14ac:dyDescent="0.35">
      <c r="B11" s="15">
        <v>8</v>
      </c>
      <c r="C11" s="24">
        <v>20.9</v>
      </c>
      <c r="D11" s="14">
        <f t="shared" si="0"/>
        <v>1</v>
      </c>
      <c r="E11" s="17">
        <f t="shared" si="1"/>
        <v>0</v>
      </c>
    </row>
    <row r="12" spans="2:10" x14ac:dyDescent="0.35">
      <c r="B12" s="15">
        <v>9</v>
      </c>
      <c r="C12" s="24">
        <v>20.75</v>
      </c>
      <c r="D12" s="14">
        <f t="shared" si="0"/>
        <v>0.99282296650717705</v>
      </c>
      <c r="E12" s="17">
        <f t="shared" si="1"/>
        <v>-7.2029122940579973E-3</v>
      </c>
      <c r="G12" s="4" t="s">
        <v>6</v>
      </c>
      <c r="H12">
        <v>252</v>
      </c>
    </row>
    <row r="13" spans="2:10" x14ac:dyDescent="0.35">
      <c r="B13" s="15">
        <v>10</v>
      </c>
      <c r="C13" s="24">
        <v>20.75</v>
      </c>
      <c r="D13" s="14">
        <f t="shared" si="0"/>
        <v>1</v>
      </c>
      <c r="E13" s="17">
        <f t="shared" si="1"/>
        <v>0</v>
      </c>
      <c r="G13" t="s">
        <v>7</v>
      </c>
      <c r="H13" s="7">
        <f>Daily_Volatility*SQRT(Trading_Days)</f>
        <v>0.19302341523418443</v>
      </c>
      <c r="I13" s="5" t="str">
        <f ca="1">_xlfn.FORMULATEXT(H13)</f>
        <v>=Daily_Volatility*SQRT(Trading_Days)</v>
      </c>
    </row>
    <row r="14" spans="2:10" x14ac:dyDescent="0.35">
      <c r="B14" s="15">
        <v>11</v>
      </c>
      <c r="C14" s="24">
        <v>21</v>
      </c>
      <c r="D14" s="14">
        <f t="shared" si="0"/>
        <v>1.0120481927710843</v>
      </c>
      <c r="E14" s="17">
        <f t="shared" si="1"/>
        <v>1.197619104671562E-2</v>
      </c>
    </row>
    <row r="15" spans="2:10" x14ac:dyDescent="0.35">
      <c r="B15" s="15">
        <v>12</v>
      </c>
      <c r="C15" s="24">
        <v>21.1</v>
      </c>
      <c r="D15" s="14">
        <f t="shared" si="0"/>
        <v>1.0047619047619047</v>
      </c>
      <c r="E15" s="17">
        <f t="shared" si="1"/>
        <v>4.7506027585977988E-3</v>
      </c>
      <c r="G15" t="s">
        <v>9</v>
      </c>
      <c r="H15" s="7">
        <f>Annual_Volatility/SQRT(2*MAX(i))</f>
        <v>3.0519681694223311E-2</v>
      </c>
      <c r="I15" s="5" t="str">
        <f ca="1">_xlfn.FORMULATEXT(H15)</f>
        <v>=Annual_Volatility/SQRT(2*MAX(i))</v>
      </c>
    </row>
    <row r="16" spans="2:10" x14ac:dyDescent="0.35">
      <c r="B16" s="15">
        <v>13</v>
      </c>
      <c r="C16" s="24">
        <v>20.9</v>
      </c>
      <c r="D16" s="14">
        <f t="shared" si="0"/>
        <v>0.99052132701421791</v>
      </c>
      <c r="E16" s="17">
        <f t="shared" si="1"/>
        <v>-9.5238815112555896E-3</v>
      </c>
    </row>
    <row r="17" spans="2:5" x14ac:dyDescent="0.35">
      <c r="B17" s="15">
        <v>14</v>
      </c>
      <c r="C17" s="24">
        <v>20.9</v>
      </c>
      <c r="D17" s="14">
        <f t="shared" si="0"/>
        <v>1</v>
      </c>
      <c r="E17" s="17">
        <f t="shared" si="1"/>
        <v>0</v>
      </c>
    </row>
    <row r="18" spans="2:5" x14ac:dyDescent="0.35">
      <c r="B18" s="15">
        <v>15</v>
      </c>
      <c r="C18" s="24">
        <v>21.25</v>
      </c>
      <c r="D18" s="14">
        <f t="shared" si="0"/>
        <v>1.0167464114832536</v>
      </c>
      <c r="E18" s="17">
        <f t="shared" si="1"/>
        <v>1.6607736399660546E-2</v>
      </c>
    </row>
    <row r="19" spans="2:5" x14ac:dyDescent="0.35">
      <c r="B19" s="15">
        <v>16</v>
      </c>
      <c r="C19" s="24">
        <v>21.4</v>
      </c>
      <c r="D19" s="14">
        <f t="shared" si="0"/>
        <v>1.0070588235294118</v>
      </c>
      <c r="E19" s="17">
        <f t="shared" si="1"/>
        <v>7.0340266573799817E-3</v>
      </c>
    </row>
    <row r="20" spans="2:5" x14ac:dyDescent="0.35">
      <c r="B20" s="15">
        <v>17</v>
      </c>
      <c r="C20" s="24">
        <v>21.4</v>
      </c>
      <c r="D20" s="14">
        <f t="shared" si="0"/>
        <v>1</v>
      </c>
      <c r="E20" s="17">
        <f t="shared" si="1"/>
        <v>0</v>
      </c>
    </row>
    <row r="21" spans="2:5" x14ac:dyDescent="0.35">
      <c r="B21" s="15">
        <v>18</v>
      </c>
      <c r="C21" s="24">
        <v>21.25</v>
      </c>
      <c r="D21" s="14">
        <f t="shared" si="0"/>
        <v>0.9929906542056075</v>
      </c>
      <c r="E21" s="17">
        <f t="shared" si="1"/>
        <v>-7.0340266573799357E-3</v>
      </c>
    </row>
    <row r="22" spans="2:5" x14ac:dyDescent="0.35">
      <c r="B22" s="15">
        <v>19</v>
      </c>
      <c r="C22" s="24">
        <v>21.75</v>
      </c>
      <c r="D22" s="14">
        <f t="shared" si="0"/>
        <v>1.0235294117647058</v>
      </c>
      <c r="E22" s="17">
        <f t="shared" si="1"/>
        <v>2.3256862164267183E-2</v>
      </c>
    </row>
    <row r="23" spans="2:5" ht="15" thickBot="1" x14ac:dyDescent="0.4">
      <c r="B23" s="18">
        <v>20</v>
      </c>
      <c r="C23" s="25">
        <v>22</v>
      </c>
      <c r="D23" s="19">
        <f t="shared" si="0"/>
        <v>1.0114942528735633</v>
      </c>
      <c r="E23" s="20">
        <f t="shared" si="1"/>
        <v>1.142869582362285E-2</v>
      </c>
    </row>
    <row r="25" spans="2:5" x14ac:dyDescent="0.35">
      <c r="C25" s="11"/>
      <c r="D25" s="11"/>
    </row>
    <row r="26" spans="2:5" x14ac:dyDescent="0.35">
      <c r="C26" s="10"/>
    </row>
    <row r="27" spans="2:5" x14ac:dyDescent="0.35">
      <c r="C27" s="12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7</vt:i4>
      </vt:variant>
    </vt:vector>
  </HeadingPairs>
  <TitlesOfParts>
    <vt:vector size="8" baseType="lpstr">
      <vt:lpstr>Sheet1</vt:lpstr>
      <vt:lpstr>A</vt:lpstr>
      <vt:lpstr>Annual_Volatility</vt:lpstr>
      <vt:lpstr>B</vt:lpstr>
      <vt:lpstr>Daily_Volatility</vt:lpstr>
      <vt:lpstr>i</vt:lpstr>
      <vt:lpstr>Trading_Days</vt:lpstr>
      <vt:lpstr>Ui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Shota Modebadze</dc:creator>
  <cp:lastModifiedBy>Shota Modebadze</cp:lastModifiedBy>
  <dcterms:created xsi:type="dcterms:W3CDTF">2015-06-05T18:17:20Z</dcterms:created>
  <dcterms:modified xsi:type="dcterms:W3CDTF">2025-11-29T07:47:40Z</dcterms:modified>
</cp:coreProperties>
</file>