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Hull/"/>
    </mc:Choice>
  </mc:AlternateContent>
  <xr:revisionPtr revIDLastSave="224" documentId="11_F25DC773A252ABDACC1048D7991B778C5ADE58EC" xr6:coauthVersionLast="47" xr6:coauthVersionMax="47" xr10:uidLastSave="{C6715860-52E0-44B7-8BE8-28DA95BE3D27}"/>
  <bookViews>
    <workbookView xWindow="-110" yWindow="-110" windowWidth="19420" windowHeight="10300" xr2:uid="{00000000-000D-0000-FFFF-FFFF00000000}"/>
  </bookViews>
  <sheets>
    <sheet name="14.1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1" i="1"/>
  <c r="D8" i="1"/>
  <c r="D10" i="1"/>
  <c r="D11" i="1"/>
  <c r="D12" i="1" s="1"/>
  <c r="D19" i="1"/>
  <c r="D20" i="1"/>
  <c r="D21" i="1" s="1"/>
  <c r="C20" i="1"/>
  <c r="C21" i="1" s="1"/>
  <c r="C19" i="1"/>
  <c r="C12" i="1"/>
  <c r="C10" i="1"/>
  <c r="C8" i="1"/>
  <c r="D13" i="1" l="1"/>
  <c r="D16" i="1" s="1"/>
  <c r="D14" i="1"/>
  <c r="D17" i="1" s="1"/>
  <c r="C13" i="1"/>
  <c r="C14" i="1"/>
</calcChain>
</file>

<file path=xl/sharedStrings.xml><?xml version="1.0" encoding="utf-8"?>
<sst xmlns="http://schemas.openxmlformats.org/spreadsheetml/2006/main" count="16" uniqueCount="16">
  <si>
    <t>Stock Price</t>
  </si>
  <si>
    <t>Expected Return per Annum</t>
  </si>
  <si>
    <t>Confidence Interval</t>
  </si>
  <si>
    <t>Time Interval in Months</t>
  </si>
  <si>
    <t>Z Value (2 tail)</t>
  </si>
  <si>
    <t>STDV</t>
  </si>
  <si>
    <t>Min [LN(St)]</t>
  </si>
  <si>
    <t>Max [LN(St)]</t>
  </si>
  <si>
    <t>Min [St]</t>
  </si>
  <si>
    <t>Max [St]</t>
  </si>
  <si>
    <t>E(St)</t>
  </si>
  <si>
    <t>Var(St)</t>
  </si>
  <si>
    <t>Volatility (of log-return)</t>
  </si>
  <si>
    <t>Mean  [LN(St)]</t>
  </si>
  <si>
    <t>Variance  [LN(St)]</t>
  </si>
  <si>
    <t>STDV [LN(St)]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</si>
</sst>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0" fontId="0" fillId="0" borderId="1" xfId="0" applyBorder="1"/>
    <xf numFmtId="44" fontId="0" fillId="0" borderId="0" xfId="2" applyFont="1"/>
    <xf numFmtId="44" fontId="0" fillId="0" borderId="0" xfId="0" applyNumberFormat="1"/>
    <xf numFmtId="43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43" fontId="0" fillId="0" borderId="1" xfId="0" applyNumberFormat="1" applyBorder="1" applyAlignment="1">
      <alignment horizontal="right" vertical="center"/>
    </xf>
    <xf numFmtId="44" fontId="0" fillId="0" borderId="0" xfId="2" applyFont="1" applyAlignment="1">
      <alignment horizontal="right"/>
    </xf>
    <xf numFmtId="9" fontId="0" fillId="0" borderId="0" xfId="0" applyNumberFormat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1</xdr:row>
      <xdr:rowOff>76200</xdr:rowOff>
    </xdr:from>
    <xdr:to>
      <xdr:col>11</xdr:col>
      <xdr:colOff>362434</xdr:colOff>
      <xdr:row>5</xdr:row>
      <xdr:rowOff>111233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4C6F4D-3E08-01FB-F8E6-3D354CDFB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60350"/>
          <a:ext cx="3467584" cy="7716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69850</xdr:colOff>
      <xdr:row>18</xdr:row>
      <xdr:rowOff>6350</xdr:rowOff>
    </xdr:from>
    <xdr:to>
      <xdr:col>7</xdr:col>
      <xdr:colOff>308178</xdr:colOff>
      <xdr:row>20</xdr:row>
      <xdr:rowOff>152472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734E5-4E17-1F23-969E-070C49E36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8100" y="3333750"/>
          <a:ext cx="1457528" cy="51442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120650</xdr:colOff>
      <xdr:row>18</xdr:row>
      <xdr:rowOff>37320</xdr:rowOff>
    </xdr:from>
    <xdr:to>
      <xdr:col>12</xdr:col>
      <xdr:colOff>19050</xdr:colOff>
      <xdr:row>21</xdr:row>
      <xdr:rowOff>15961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E7F105-00D2-A595-DF77-CCD603AF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7700" y="3364720"/>
          <a:ext cx="2336800" cy="5310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1"/>
  <sheetViews>
    <sheetView showGridLines="0" tabSelected="1" topLeftCell="A4" workbookViewId="0">
      <selection activeCell="G15" sqref="G15"/>
    </sheetView>
  </sheetViews>
  <sheetFormatPr defaultRowHeight="14.5" x14ac:dyDescent="0.35"/>
  <cols>
    <col min="2" max="2" width="27.1796875" customWidth="1"/>
    <col min="3" max="3" width="10.08984375" bestFit="1" customWidth="1"/>
  </cols>
  <sheetData>
    <row r="2" spans="2:4" x14ac:dyDescent="0.35">
      <c r="B2" t="s">
        <v>0</v>
      </c>
      <c r="C2" s="8">
        <v>40</v>
      </c>
      <c r="D2" s="8">
        <v>20</v>
      </c>
    </row>
    <row r="3" spans="2:4" x14ac:dyDescent="0.35">
      <c r="B3" t="s">
        <v>1</v>
      </c>
      <c r="C3" s="9">
        <v>0.16</v>
      </c>
      <c r="D3" s="9">
        <v>0.2</v>
      </c>
    </row>
    <row r="4" spans="2:4" x14ac:dyDescent="0.35">
      <c r="B4" t="s">
        <v>12</v>
      </c>
      <c r="C4" s="9">
        <v>0.2</v>
      </c>
      <c r="D4" s="9">
        <v>0.4</v>
      </c>
    </row>
    <row r="5" spans="2:4" x14ac:dyDescent="0.35">
      <c r="B5" t="s">
        <v>2</v>
      </c>
      <c r="C5" s="9">
        <v>0.95</v>
      </c>
      <c r="D5" s="9">
        <v>0.95</v>
      </c>
    </row>
    <row r="6" spans="2:4" x14ac:dyDescent="0.35">
      <c r="B6" s="2" t="s">
        <v>3</v>
      </c>
      <c r="C6" s="10">
        <v>6</v>
      </c>
      <c r="D6" s="10">
        <v>12</v>
      </c>
    </row>
    <row r="7" spans="2:4" x14ac:dyDescent="0.35">
      <c r="C7" s="11"/>
      <c r="D7" s="11"/>
    </row>
    <row r="8" spans="2:4" x14ac:dyDescent="0.35">
      <c r="B8" s="2" t="s">
        <v>4</v>
      </c>
      <c r="C8" s="12">
        <f>_xlfn.NORM.S.INV(C5+(1-C5)/2)</f>
        <v>1.9599639845400536</v>
      </c>
      <c r="D8" s="12">
        <f t="shared" ref="D8" si="0">_xlfn.NORM.S.INV(D5+(1-D5)/2)</f>
        <v>1.9599639845400536</v>
      </c>
    </row>
    <row r="9" spans="2:4" x14ac:dyDescent="0.35">
      <c r="C9" s="1"/>
      <c r="D9" s="1"/>
    </row>
    <row r="10" spans="2:4" x14ac:dyDescent="0.35">
      <c r="B10" t="s">
        <v>13</v>
      </c>
      <c r="C10" s="5">
        <f>(LN(C2)+(C3-(C4^2)/2)*(C6/12))</f>
        <v>3.7588794541139361</v>
      </c>
      <c r="D10" s="5">
        <f t="shared" ref="D10" si="1">(LN(D2)+(D3-(D4^2)/2)*(D6/12))</f>
        <v>3.115732273553991</v>
      </c>
    </row>
    <row r="11" spans="2:4" x14ac:dyDescent="0.35">
      <c r="B11" t="s">
        <v>14</v>
      </c>
      <c r="C11" s="5">
        <f>C4^2*(C6/12)</f>
        <v>2.0000000000000004E-2</v>
      </c>
      <c r="D11" s="5">
        <f t="shared" ref="D11" si="2">D4^2*(D6/12)</f>
        <v>0.16000000000000003</v>
      </c>
    </row>
    <row r="12" spans="2:4" x14ac:dyDescent="0.35">
      <c r="B12" t="s">
        <v>15</v>
      </c>
      <c r="C12" s="6">
        <f>SQRT(C11)</f>
        <v>0.14142135623730953</v>
      </c>
      <c r="D12" s="6">
        <f t="shared" ref="D12" si="3">SQRT(D11)</f>
        <v>0.4</v>
      </c>
    </row>
    <row r="13" spans="2:4" x14ac:dyDescent="0.35">
      <c r="B13" t="s">
        <v>6</v>
      </c>
      <c r="C13" s="5">
        <f>C10-C8*C12</f>
        <v>3.4816986892440007</v>
      </c>
      <c r="D13" s="5">
        <f t="shared" ref="D13" si="4">D10-D8*D12</f>
        <v>2.3317466797379693</v>
      </c>
    </row>
    <row r="14" spans="2:4" x14ac:dyDescent="0.35">
      <c r="B14" s="2" t="s">
        <v>7</v>
      </c>
      <c r="C14" s="7">
        <f>C10+C8*C12</f>
        <v>4.0360602189838719</v>
      </c>
      <c r="D14" s="7">
        <f t="shared" ref="D14" si="5">D10+D8*D12</f>
        <v>3.8997178673700126</v>
      </c>
    </row>
    <row r="16" spans="2:4" x14ac:dyDescent="0.35">
      <c r="B16" t="s">
        <v>8</v>
      </c>
      <c r="C16" s="5">
        <f>EXP(1)^C13</f>
        <v>32.51490791514302</v>
      </c>
      <c r="D16" s="5">
        <f t="shared" ref="D16" si="6">EXP(1)^D13</f>
        <v>10.29590949283471</v>
      </c>
    </row>
    <row r="17" spans="2:4" x14ac:dyDescent="0.35">
      <c r="B17" s="2" t="s">
        <v>9</v>
      </c>
      <c r="C17" s="7">
        <f>EXP(1)^C14</f>
        <v>56.602899905935914</v>
      </c>
      <c r="D17" s="7">
        <f t="shared" ref="D17" si="7">EXP(1)^D14</f>
        <v>49.388513028639665</v>
      </c>
    </row>
    <row r="19" spans="2:4" x14ac:dyDescent="0.35">
      <c r="B19" t="s">
        <v>10</v>
      </c>
      <c r="C19" s="3">
        <f>C2*EXP(1)^(C3*(C6/12))</f>
        <v>43.331482706998344</v>
      </c>
      <c r="D19" s="3">
        <f t="shared" ref="D19" si="8">D2*EXP(1)^(D3*(D6/12))</f>
        <v>24.428055163203396</v>
      </c>
    </row>
    <row r="20" spans="2:4" x14ac:dyDescent="0.35">
      <c r="B20" t="s">
        <v>11</v>
      </c>
      <c r="C20" s="4">
        <f>C2^2*EXP(1)^(2*C3*(C6/12))*(EXP(1)^(C4^2*(C6/12))-1)</f>
        <v>37.930387407999824</v>
      </c>
      <c r="D20" s="4">
        <f t="shared" ref="D20" si="9">D2^2*EXP(1)^(2*D3*(D6/12))*(EXP(1)^(D4^2*(D6/12))-1)</f>
        <v>103.53912106193233</v>
      </c>
    </row>
    <row r="21" spans="2:4" x14ac:dyDescent="0.35">
      <c r="B21" t="s">
        <v>5</v>
      </c>
      <c r="C21" s="4">
        <f>SQRT(C20)</f>
        <v>6.1587650879051905</v>
      </c>
      <c r="D21" s="4">
        <f t="shared" ref="D21" si="10">SQRT(D20)</f>
        <v>10.175417488335913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2025-11-22T05:17:53Z</dcterms:modified>
</cp:coreProperties>
</file>