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hota.modebadze\Desktop\"/>
    </mc:Choice>
  </mc:AlternateContent>
  <xr:revisionPtr revIDLastSave="0" documentId="13_ncr:1_{8000BA9C-408E-4B67-8419-F08F0B9F4859}" xr6:coauthVersionLast="47" xr6:coauthVersionMax="47" xr10:uidLastSave="{00000000-0000-0000-0000-000000000000}"/>
  <bookViews>
    <workbookView xWindow="-108" yWindow="-108" windowWidth="23256" windowHeight="12456" activeTab="2" xr2:uid="{0D65C071-3D0C-4483-A167-2C390DF07198}"/>
  </bookViews>
  <sheets>
    <sheet name="Copper Futures Historical Data " sheetId="5" r:id="rId1"/>
    <sheet name="Copper_Spot" sheetId="3" r:id="rId2"/>
    <sheet name="OHR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D9" i="1"/>
  <c r="C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C6" i="1"/>
  <c r="C5" i="1"/>
  <c r="F9" i="1"/>
  <c r="C4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E9" i="1"/>
</calcChain>
</file>

<file path=xl/sharedStrings.xml><?xml version="1.0" encoding="utf-8"?>
<sst xmlns="http://schemas.openxmlformats.org/spreadsheetml/2006/main" count="63" uniqueCount="58">
  <si>
    <t>Date</t>
  </si>
  <si>
    <t>Price</t>
  </si>
  <si>
    <t>Open</t>
  </si>
  <si>
    <t>High</t>
  </si>
  <si>
    <t>Low</t>
  </si>
  <si>
    <t>Vol.</t>
  </si>
  <si>
    <t>Change %</t>
  </si>
  <si>
    <t>14/03/2025</t>
  </si>
  <si>
    <t>13/03/2025</t>
  </si>
  <si>
    <t>28/02/2025</t>
  </si>
  <si>
    <t>27/02/2025</t>
  </si>
  <si>
    <t>26/02/2025</t>
  </si>
  <si>
    <t>25/02/2025</t>
  </si>
  <si>
    <t>24/02/2025</t>
  </si>
  <si>
    <t>21/02/2025</t>
  </si>
  <si>
    <t>20/02/2025</t>
  </si>
  <si>
    <t>19/02/2025</t>
  </si>
  <si>
    <t>18/02/2025</t>
  </si>
  <si>
    <t>14/02/2025</t>
  </si>
  <si>
    <t>13/02/2025</t>
  </si>
  <si>
    <t>31/01/2025</t>
  </si>
  <si>
    <t>30/01/2025</t>
  </si>
  <si>
    <t>29/01/2025</t>
  </si>
  <si>
    <t>28/01/2025</t>
  </si>
  <si>
    <t>27/01/2025</t>
  </si>
  <si>
    <t>24/01/2025</t>
  </si>
  <si>
    <t>23/01/2025</t>
  </si>
  <si>
    <t>22/01/2025</t>
  </si>
  <si>
    <t>21/01/2025</t>
  </si>
  <si>
    <t>17/01/2025</t>
  </si>
  <si>
    <t>16/01/2025</t>
  </si>
  <si>
    <t>15/01/2025</t>
  </si>
  <si>
    <t>14/01/2025</t>
  </si>
  <si>
    <t>47.52K</t>
  </si>
  <si>
    <t>13/01/2025</t>
  </si>
  <si>
    <t>45.27K</t>
  </si>
  <si>
    <t>53.05K</t>
  </si>
  <si>
    <t>50.31K</t>
  </si>
  <si>
    <t>49.50K</t>
  </si>
  <si>
    <t>40.99K</t>
  </si>
  <si>
    <t>77.10K</t>
  </si>
  <si>
    <t>43.57K</t>
  </si>
  <si>
    <t>50.15K</t>
  </si>
  <si>
    <t>Close</t>
  </si>
  <si>
    <t>Volume</t>
  </si>
  <si>
    <t>Futures Type</t>
  </si>
  <si>
    <t>MCU3</t>
  </si>
  <si>
    <t>Data Number (Days)</t>
  </si>
  <si>
    <t>OHR</t>
  </si>
  <si>
    <t>Check</t>
  </si>
  <si>
    <t>Spot USD</t>
  </si>
  <si>
    <t>Futures USD</t>
  </si>
  <si>
    <r>
      <rPr>
        <sz val="11"/>
        <color theme="0"/>
        <rFont val="Symbol"/>
        <family val="1"/>
        <charset val="2"/>
      </rPr>
      <t>D</t>
    </r>
    <r>
      <rPr>
        <sz val="11"/>
        <color theme="0"/>
        <rFont val="Aptos Narrow"/>
        <family val="2"/>
        <scheme val="minor"/>
      </rPr>
      <t xml:space="preserve"> Spot</t>
    </r>
  </si>
  <si>
    <r>
      <rPr>
        <sz val="11"/>
        <color theme="0"/>
        <rFont val="Symbol"/>
        <family val="1"/>
        <charset val="2"/>
      </rPr>
      <t>D</t>
    </r>
    <r>
      <rPr>
        <sz val="11"/>
        <color theme="0"/>
        <rFont val="Aptos Narrow"/>
        <family val="2"/>
        <scheme val="minor"/>
      </rPr>
      <t xml:space="preserve"> Futures</t>
    </r>
  </si>
  <si>
    <t>Expected Price - F</t>
  </si>
  <si>
    <t>Expected Price - S</t>
  </si>
  <si>
    <t>STDV - F'</t>
  </si>
  <si>
    <t>Adjusted OHR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</si>
</sst>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* #,##0_);_(* \(#,##0\);_(* &quot;-&quot;??_);_(@_)"/>
    <numFmt numFmtId="167" formatCode="m/d/yy;@"/>
    <numFmt numFmtId="168" formatCode="mm/dd/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Symbol"/>
      <family val="1"/>
      <charset val="2"/>
    </font>
    <font>
      <sz val="11"/>
      <color theme="0"/>
      <name val="Aptos Narrow"/>
      <family val="1"/>
      <charset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4" fontId="0" fillId="0" borderId="0" xfId="0" applyNumberFormat="1"/>
    <xf numFmtId="10" fontId="0" fillId="0" borderId="0" xfId="0" applyNumberFormat="1"/>
    <xf numFmtId="0" fontId="0" fillId="2" borderId="1" xfId="0" applyFill="1" applyBorder="1"/>
    <xf numFmtId="166" fontId="0" fillId="0" borderId="0" xfId="1" applyNumberFormat="1" applyFont="1"/>
    <xf numFmtId="2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4" fontId="0" fillId="0" borderId="0" xfId="0" applyNumberFormat="1"/>
    <xf numFmtId="168" fontId="0" fillId="0" borderId="0" xfId="0" applyNumberFormat="1"/>
    <xf numFmtId="0" fontId="0" fillId="0" borderId="0" xfId="1" applyNumberFormat="1" applyFont="1"/>
    <xf numFmtId="167" fontId="0" fillId="0" borderId="3" xfId="0" applyNumberFormat="1" applyBorder="1" applyAlignment="1">
      <alignment horizontal="right" vertical="center"/>
    </xf>
    <xf numFmtId="167" fontId="0" fillId="0" borderId="4" xfId="0" applyNumberFormat="1" applyBorder="1" applyAlignment="1">
      <alignment vertical="center"/>
    </xf>
    <xf numFmtId="44" fontId="0" fillId="0" borderId="0" xfId="2" applyFon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7" fontId="0" fillId="0" borderId="6" xfId="0" applyNumberFormat="1" applyBorder="1" applyAlignment="1">
      <alignment vertical="center"/>
    </xf>
    <xf numFmtId="44" fontId="0" fillId="0" borderId="11" xfId="2" applyFon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9" fontId="2" fillId="3" borderId="9" xfId="0" applyNumberFormat="1" applyFont="1" applyFill="1" applyBorder="1" applyAlignment="1">
      <alignment horizontal="center" vertical="center"/>
    </xf>
    <xf numFmtId="9" fontId="5" fillId="3" borderId="9" xfId="0" applyNumberFormat="1" applyFont="1" applyFill="1" applyBorder="1" applyAlignment="1">
      <alignment horizontal="center" vertical="center"/>
    </xf>
    <xf numFmtId="9" fontId="5" fillId="3" borderId="10" xfId="0" applyNumberFormat="1" applyFont="1" applyFill="1" applyBorder="1" applyAlignment="1">
      <alignment horizontal="center" vertical="center"/>
    </xf>
    <xf numFmtId="0" fontId="0" fillId="2" borderId="0" xfId="0" applyFill="1"/>
    <xf numFmtId="9" fontId="0" fillId="0" borderId="2" xfId="0" applyNumberFormat="1" applyBorder="1" applyAlignment="1">
      <alignment vertical="center"/>
    </xf>
    <xf numFmtId="44" fontId="0" fillId="0" borderId="3" xfId="0" applyNumberFormat="1" applyBorder="1" applyAlignment="1">
      <alignment vertical="center"/>
    </xf>
    <xf numFmtId="9" fontId="0" fillId="0" borderId="4" xfId="0" applyNumberFormat="1" applyBorder="1" applyAlignment="1">
      <alignment vertical="center"/>
    </xf>
    <xf numFmtId="44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4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</a:t>
            </a:r>
            <a:r>
              <a:rPr lang="en-US" baseline="0"/>
              <a:t> vs 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OHR!$C$8</c:f>
              <c:strCache>
                <c:ptCount val="1"/>
                <c:pt idx="0">
                  <c:v>Spot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OHR!$B$9:$B$57</c:f>
              <c:numCache>
                <c:formatCode>m/d/yy;@</c:formatCode>
                <c:ptCount val="49"/>
                <c:pt idx="0">
                  <c:v>45730</c:v>
                </c:pt>
                <c:pt idx="1">
                  <c:v>45729</c:v>
                </c:pt>
                <c:pt idx="2">
                  <c:v>45728</c:v>
                </c:pt>
                <c:pt idx="3">
                  <c:v>45727</c:v>
                </c:pt>
                <c:pt idx="4">
                  <c:v>45726</c:v>
                </c:pt>
                <c:pt idx="5">
                  <c:v>45723</c:v>
                </c:pt>
                <c:pt idx="6">
                  <c:v>45722</c:v>
                </c:pt>
                <c:pt idx="7">
                  <c:v>45721</c:v>
                </c:pt>
                <c:pt idx="8">
                  <c:v>45720</c:v>
                </c:pt>
                <c:pt idx="9">
                  <c:v>45719</c:v>
                </c:pt>
                <c:pt idx="10">
                  <c:v>45716</c:v>
                </c:pt>
                <c:pt idx="11">
                  <c:v>45715</c:v>
                </c:pt>
                <c:pt idx="12">
                  <c:v>45714</c:v>
                </c:pt>
                <c:pt idx="13">
                  <c:v>45713</c:v>
                </c:pt>
                <c:pt idx="14">
                  <c:v>45712</c:v>
                </c:pt>
                <c:pt idx="15">
                  <c:v>45709</c:v>
                </c:pt>
                <c:pt idx="16">
                  <c:v>45708</c:v>
                </c:pt>
                <c:pt idx="17">
                  <c:v>45707</c:v>
                </c:pt>
                <c:pt idx="18">
                  <c:v>45706</c:v>
                </c:pt>
                <c:pt idx="19">
                  <c:v>45702</c:v>
                </c:pt>
                <c:pt idx="20">
                  <c:v>45701</c:v>
                </c:pt>
                <c:pt idx="21">
                  <c:v>45700</c:v>
                </c:pt>
                <c:pt idx="22">
                  <c:v>45699</c:v>
                </c:pt>
                <c:pt idx="23">
                  <c:v>45698</c:v>
                </c:pt>
                <c:pt idx="24">
                  <c:v>45695</c:v>
                </c:pt>
                <c:pt idx="25">
                  <c:v>45694</c:v>
                </c:pt>
                <c:pt idx="26">
                  <c:v>45693</c:v>
                </c:pt>
                <c:pt idx="27">
                  <c:v>45692</c:v>
                </c:pt>
                <c:pt idx="28">
                  <c:v>45691</c:v>
                </c:pt>
                <c:pt idx="29">
                  <c:v>45688</c:v>
                </c:pt>
                <c:pt idx="30">
                  <c:v>45687</c:v>
                </c:pt>
                <c:pt idx="31">
                  <c:v>45686</c:v>
                </c:pt>
                <c:pt idx="32">
                  <c:v>45685</c:v>
                </c:pt>
                <c:pt idx="33">
                  <c:v>45684</c:v>
                </c:pt>
                <c:pt idx="34">
                  <c:v>45681</c:v>
                </c:pt>
                <c:pt idx="35">
                  <c:v>45680</c:v>
                </c:pt>
                <c:pt idx="36">
                  <c:v>45679</c:v>
                </c:pt>
                <c:pt idx="37">
                  <c:v>45678</c:v>
                </c:pt>
                <c:pt idx="38">
                  <c:v>45674</c:v>
                </c:pt>
                <c:pt idx="39">
                  <c:v>45673</c:v>
                </c:pt>
                <c:pt idx="40">
                  <c:v>45672</c:v>
                </c:pt>
                <c:pt idx="41">
                  <c:v>45671</c:v>
                </c:pt>
                <c:pt idx="42">
                  <c:v>45670</c:v>
                </c:pt>
                <c:pt idx="43">
                  <c:v>45667</c:v>
                </c:pt>
                <c:pt idx="44">
                  <c:v>45666</c:v>
                </c:pt>
                <c:pt idx="45">
                  <c:v>45665</c:v>
                </c:pt>
                <c:pt idx="46">
                  <c:v>45664</c:v>
                </c:pt>
                <c:pt idx="47">
                  <c:v>45663</c:v>
                </c:pt>
                <c:pt idx="48">
                  <c:v>45660</c:v>
                </c:pt>
              </c:numCache>
            </c:numRef>
          </c:cat>
          <c:val>
            <c:numRef>
              <c:f>OHR!$C$9:$C$57</c:f>
              <c:numCache>
                <c:formatCode>_("$"* #,##0.00_);_("$"* \(#,##0.00\);_("$"* "-"??_);_(@_)</c:formatCode>
                <c:ptCount val="49"/>
                <c:pt idx="0">
                  <c:v>9759</c:v>
                </c:pt>
                <c:pt idx="1">
                  <c:v>9702.5</c:v>
                </c:pt>
                <c:pt idx="2">
                  <c:v>9765.6</c:v>
                </c:pt>
                <c:pt idx="3">
                  <c:v>9639.18</c:v>
                </c:pt>
                <c:pt idx="4">
                  <c:v>9546.65</c:v>
                </c:pt>
                <c:pt idx="5">
                  <c:v>9663.15</c:v>
                </c:pt>
                <c:pt idx="6">
                  <c:v>9654</c:v>
                </c:pt>
                <c:pt idx="7">
                  <c:v>9586.92</c:v>
                </c:pt>
                <c:pt idx="8">
                  <c:v>9328.39</c:v>
                </c:pt>
                <c:pt idx="9">
                  <c:v>9394.2800000000007</c:v>
                </c:pt>
                <c:pt idx="10">
                  <c:v>9338.06</c:v>
                </c:pt>
                <c:pt idx="11">
                  <c:v>9381.31</c:v>
                </c:pt>
                <c:pt idx="12">
                  <c:v>9448.1</c:v>
                </c:pt>
                <c:pt idx="13">
                  <c:v>9363.85</c:v>
                </c:pt>
                <c:pt idx="14">
                  <c:v>9489.49</c:v>
                </c:pt>
                <c:pt idx="15">
                  <c:v>9518.84</c:v>
                </c:pt>
                <c:pt idx="16">
                  <c:v>9532.1</c:v>
                </c:pt>
                <c:pt idx="17">
                  <c:v>9425.91</c:v>
                </c:pt>
                <c:pt idx="18">
                  <c:v>9401.15</c:v>
                </c:pt>
                <c:pt idx="19">
                  <c:v>9811.15</c:v>
                </c:pt>
                <c:pt idx="20">
                  <c:v>9434.8799999999992</c:v>
                </c:pt>
                <c:pt idx="21">
                  <c:v>9344.2900000000009</c:v>
                </c:pt>
                <c:pt idx="22">
                  <c:v>9239.16</c:v>
                </c:pt>
                <c:pt idx="23">
                  <c:v>9330.16</c:v>
                </c:pt>
                <c:pt idx="24">
                  <c:v>9288</c:v>
                </c:pt>
                <c:pt idx="25">
                  <c:v>9164.7000000000007</c:v>
                </c:pt>
                <c:pt idx="26">
                  <c:v>9114.34</c:v>
                </c:pt>
                <c:pt idx="27">
                  <c:v>9024.7000000000007</c:v>
                </c:pt>
                <c:pt idx="28">
                  <c:v>8978.57</c:v>
                </c:pt>
                <c:pt idx="29">
                  <c:v>8928.4699999999993</c:v>
                </c:pt>
                <c:pt idx="30">
                  <c:v>9008.68</c:v>
                </c:pt>
                <c:pt idx="31">
                  <c:v>8943.7999999999993</c:v>
                </c:pt>
                <c:pt idx="32">
                  <c:v>8861.31</c:v>
                </c:pt>
                <c:pt idx="33">
                  <c:v>8972.06</c:v>
                </c:pt>
                <c:pt idx="34">
                  <c:v>9156.08</c:v>
                </c:pt>
                <c:pt idx="35">
                  <c:v>9117.75</c:v>
                </c:pt>
                <c:pt idx="36">
                  <c:v>9105.4500000000007</c:v>
                </c:pt>
                <c:pt idx="37">
                  <c:v>9168.8799999999992</c:v>
                </c:pt>
                <c:pt idx="38">
                  <c:v>9081.7199999999993</c:v>
                </c:pt>
                <c:pt idx="39">
                  <c:v>9123.09</c:v>
                </c:pt>
                <c:pt idx="40">
                  <c:v>9053.2099999999991</c:v>
                </c:pt>
                <c:pt idx="41">
                  <c:v>9033.7000000000007</c:v>
                </c:pt>
                <c:pt idx="42">
                  <c:v>8978.84</c:v>
                </c:pt>
                <c:pt idx="43">
                  <c:v>8991.86</c:v>
                </c:pt>
                <c:pt idx="44">
                  <c:v>8971.4</c:v>
                </c:pt>
                <c:pt idx="45">
                  <c:v>8917.34</c:v>
                </c:pt>
                <c:pt idx="46">
                  <c:v>8886.7199999999993</c:v>
                </c:pt>
                <c:pt idx="47">
                  <c:v>8886.93</c:v>
                </c:pt>
                <c:pt idx="48">
                  <c:v>8767.7900000000009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1-406C-AA0B-12B9469B9154}"/>
            </c:ext>
          </c:extLst>
        </c:ser>
        <c:ser>
          <c:idx val="1"/>
          <c:order val="1"/>
          <c:tx>
            <c:strRef>
              <c:f>OHR!$D$8</c:f>
              <c:strCache>
                <c:ptCount val="1"/>
                <c:pt idx="0">
                  <c:v>Futures USD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OHR!$B$9:$B$57</c:f>
              <c:numCache>
                <c:formatCode>m/d/yy;@</c:formatCode>
                <c:ptCount val="49"/>
                <c:pt idx="0">
                  <c:v>45730</c:v>
                </c:pt>
                <c:pt idx="1">
                  <c:v>45729</c:v>
                </c:pt>
                <c:pt idx="2">
                  <c:v>45728</c:v>
                </c:pt>
                <c:pt idx="3">
                  <c:v>45727</c:v>
                </c:pt>
                <c:pt idx="4">
                  <c:v>45726</c:v>
                </c:pt>
                <c:pt idx="5">
                  <c:v>45723</c:v>
                </c:pt>
                <c:pt idx="6">
                  <c:v>45722</c:v>
                </c:pt>
                <c:pt idx="7">
                  <c:v>45721</c:v>
                </c:pt>
                <c:pt idx="8">
                  <c:v>45720</c:v>
                </c:pt>
                <c:pt idx="9">
                  <c:v>45719</c:v>
                </c:pt>
                <c:pt idx="10">
                  <c:v>45716</c:v>
                </c:pt>
                <c:pt idx="11">
                  <c:v>45715</c:v>
                </c:pt>
                <c:pt idx="12">
                  <c:v>45714</c:v>
                </c:pt>
                <c:pt idx="13">
                  <c:v>45713</c:v>
                </c:pt>
                <c:pt idx="14">
                  <c:v>45712</c:v>
                </c:pt>
                <c:pt idx="15">
                  <c:v>45709</c:v>
                </c:pt>
                <c:pt idx="16">
                  <c:v>45708</c:v>
                </c:pt>
                <c:pt idx="17">
                  <c:v>45707</c:v>
                </c:pt>
                <c:pt idx="18">
                  <c:v>45706</c:v>
                </c:pt>
                <c:pt idx="19">
                  <c:v>45702</c:v>
                </c:pt>
                <c:pt idx="20">
                  <c:v>45701</c:v>
                </c:pt>
                <c:pt idx="21">
                  <c:v>45700</c:v>
                </c:pt>
                <c:pt idx="22">
                  <c:v>45699</c:v>
                </c:pt>
                <c:pt idx="23">
                  <c:v>45698</c:v>
                </c:pt>
                <c:pt idx="24">
                  <c:v>45695</c:v>
                </c:pt>
                <c:pt idx="25">
                  <c:v>45694</c:v>
                </c:pt>
                <c:pt idx="26">
                  <c:v>45693</c:v>
                </c:pt>
                <c:pt idx="27">
                  <c:v>45692</c:v>
                </c:pt>
                <c:pt idx="28">
                  <c:v>45691</c:v>
                </c:pt>
                <c:pt idx="29">
                  <c:v>45688</c:v>
                </c:pt>
                <c:pt idx="30">
                  <c:v>45687</c:v>
                </c:pt>
                <c:pt idx="31">
                  <c:v>45686</c:v>
                </c:pt>
                <c:pt idx="32">
                  <c:v>45685</c:v>
                </c:pt>
                <c:pt idx="33">
                  <c:v>45684</c:v>
                </c:pt>
                <c:pt idx="34">
                  <c:v>45681</c:v>
                </c:pt>
                <c:pt idx="35">
                  <c:v>45680</c:v>
                </c:pt>
                <c:pt idx="36">
                  <c:v>45679</c:v>
                </c:pt>
                <c:pt idx="37">
                  <c:v>45678</c:v>
                </c:pt>
                <c:pt idx="38">
                  <c:v>45674</c:v>
                </c:pt>
                <c:pt idx="39">
                  <c:v>45673</c:v>
                </c:pt>
                <c:pt idx="40">
                  <c:v>45672</c:v>
                </c:pt>
                <c:pt idx="41">
                  <c:v>45671</c:v>
                </c:pt>
                <c:pt idx="42">
                  <c:v>45670</c:v>
                </c:pt>
                <c:pt idx="43">
                  <c:v>45667</c:v>
                </c:pt>
                <c:pt idx="44">
                  <c:v>45666</c:v>
                </c:pt>
                <c:pt idx="45">
                  <c:v>45665</c:v>
                </c:pt>
                <c:pt idx="46">
                  <c:v>45664</c:v>
                </c:pt>
                <c:pt idx="47">
                  <c:v>45663</c:v>
                </c:pt>
                <c:pt idx="48">
                  <c:v>45660</c:v>
                </c:pt>
              </c:numCache>
            </c:numRef>
          </c:cat>
          <c:val>
            <c:numRef>
              <c:f>OHR!$D$9:$D$57</c:f>
              <c:numCache>
                <c:formatCode>_("$"* #,##0.00_);_("$"* \(#,##0.00\);_("$"* "-"??_);_(@_)</c:formatCode>
                <c:ptCount val="49"/>
                <c:pt idx="0">
                  <c:v>9795.5300000000007</c:v>
                </c:pt>
                <c:pt idx="1">
                  <c:v>9752.0499999999993</c:v>
                </c:pt>
                <c:pt idx="2">
                  <c:v>9781.1</c:v>
                </c:pt>
                <c:pt idx="3">
                  <c:v>9650.65</c:v>
                </c:pt>
                <c:pt idx="4">
                  <c:v>9525.35</c:v>
                </c:pt>
                <c:pt idx="5">
                  <c:v>9584.6299999999992</c:v>
                </c:pt>
                <c:pt idx="6">
                  <c:v>9708.5</c:v>
                </c:pt>
                <c:pt idx="7">
                  <c:v>9591</c:v>
                </c:pt>
                <c:pt idx="8">
                  <c:v>9365.7999999999993</c:v>
                </c:pt>
                <c:pt idx="9">
                  <c:v>9411.1</c:v>
                </c:pt>
                <c:pt idx="10">
                  <c:v>9364.9</c:v>
                </c:pt>
                <c:pt idx="11">
                  <c:v>9415.35</c:v>
                </c:pt>
                <c:pt idx="12">
                  <c:v>9461.9</c:v>
                </c:pt>
                <c:pt idx="13">
                  <c:v>9407.2000000000007</c:v>
                </c:pt>
                <c:pt idx="14">
                  <c:v>9489.9500000000007</c:v>
                </c:pt>
                <c:pt idx="15">
                  <c:v>9555.4</c:v>
                </c:pt>
                <c:pt idx="16">
                  <c:v>9551</c:v>
                </c:pt>
                <c:pt idx="17">
                  <c:v>9445</c:v>
                </c:pt>
                <c:pt idx="18">
                  <c:v>9464</c:v>
                </c:pt>
                <c:pt idx="19">
                  <c:v>9474</c:v>
                </c:pt>
                <c:pt idx="20">
                  <c:v>9487</c:v>
                </c:pt>
                <c:pt idx="21">
                  <c:v>9483</c:v>
                </c:pt>
                <c:pt idx="22">
                  <c:v>9362</c:v>
                </c:pt>
                <c:pt idx="23">
                  <c:v>9468</c:v>
                </c:pt>
                <c:pt idx="24">
                  <c:v>9465</c:v>
                </c:pt>
                <c:pt idx="25">
                  <c:v>9290</c:v>
                </c:pt>
                <c:pt idx="26">
                  <c:v>9267</c:v>
                </c:pt>
                <c:pt idx="27">
                  <c:v>9178</c:v>
                </c:pt>
                <c:pt idx="28">
                  <c:v>9132</c:v>
                </c:pt>
                <c:pt idx="29">
                  <c:v>9047</c:v>
                </c:pt>
                <c:pt idx="30">
                  <c:v>9122</c:v>
                </c:pt>
                <c:pt idx="31">
                  <c:v>9077</c:v>
                </c:pt>
                <c:pt idx="32">
                  <c:v>9018</c:v>
                </c:pt>
                <c:pt idx="33">
                  <c:v>9096</c:v>
                </c:pt>
                <c:pt idx="34">
                  <c:v>9281</c:v>
                </c:pt>
                <c:pt idx="35">
                  <c:v>9244</c:v>
                </c:pt>
                <c:pt idx="36">
                  <c:v>9243</c:v>
                </c:pt>
                <c:pt idx="37">
                  <c:v>9292</c:v>
                </c:pt>
                <c:pt idx="38">
                  <c:v>9193</c:v>
                </c:pt>
                <c:pt idx="39">
                  <c:v>9246</c:v>
                </c:pt>
                <c:pt idx="40">
                  <c:v>9167.5</c:v>
                </c:pt>
                <c:pt idx="41">
                  <c:v>9154</c:v>
                </c:pt>
                <c:pt idx="42">
                  <c:v>9094.5</c:v>
                </c:pt>
                <c:pt idx="43">
                  <c:v>9091.5</c:v>
                </c:pt>
                <c:pt idx="44">
                  <c:v>9078.5</c:v>
                </c:pt>
                <c:pt idx="45">
                  <c:v>9031.5</c:v>
                </c:pt>
                <c:pt idx="46">
                  <c:v>9003</c:v>
                </c:pt>
                <c:pt idx="47">
                  <c:v>9003</c:v>
                </c:pt>
                <c:pt idx="48">
                  <c:v>8876.5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1-406C-AA0B-12B9469B9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105600"/>
        <c:axId val="1792104160"/>
      </c:lineChart>
      <c:dateAx>
        <c:axId val="1792105600"/>
        <c:scaling>
          <c:orientation val="minMax"/>
        </c:scaling>
        <c:delete val="0"/>
        <c:axPos val="b"/>
        <c:numFmt formatCode="m/d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2104160"/>
        <c:crosses val="autoZero"/>
        <c:auto val="1"/>
        <c:lblOffset val="100"/>
        <c:baseTimeUnit val="days"/>
      </c:dateAx>
      <c:valAx>
        <c:axId val="179210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210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289560</xdr:colOff>
      <xdr:row>6</xdr:row>
      <xdr:rowOff>186690</xdr:rowOff>
    </xdr:from>
    <xdr:to>
      <xdr:col>15</xdr:col>
      <xdr:colOff>289560</xdr:colOff>
      <xdr:row>21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C0B3E3-209A-3041-4A6F-9A2DD8246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AB7DB-678C-4A2A-9F5C-B51C92690D9D}">
  <dimension ref="A1:I51"/>
  <sheetViews>
    <sheetView workbookViewId="0">
      <selection activeCell="L17" sqref="L17"/>
    </sheetView>
  </sheetViews>
  <sheetFormatPr defaultRowHeight="14.4" x14ac:dyDescent="0.3"/>
  <cols>
    <col min="1" max="1" width="10.33203125" bestFit="1" customWidth="1"/>
    <col min="8" max="9" width="10.33203125" bestFit="1" customWidth="1"/>
  </cols>
  <sheetData>
    <row r="1" spans="1:9" x14ac:dyDescent="0.3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</row>
    <row r="2" spans="1:9" x14ac:dyDescent="0.3">
      <c r="A2" s="16" t="s">
        <v>7</v>
      </c>
      <c r="B2" s="15">
        <v>9795.5300000000007</v>
      </c>
      <c r="C2" s="15">
        <v>9778.7999999999993</v>
      </c>
      <c r="D2" s="15">
        <v>9850.5300000000007</v>
      </c>
      <c r="E2" s="15">
        <v>9763.65</v>
      </c>
      <c r="G2" s="4">
        <v>4.4999999999999997E-3</v>
      </c>
      <c r="H2" s="17"/>
      <c r="I2" s="16"/>
    </row>
    <row r="3" spans="1:9" x14ac:dyDescent="0.3">
      <c r="A3" s="16" t="s">
        <v>8</v>
      </c>
      <c r="B3" s="15">
        <v>9752.0499999999993</v>
      </c>
      <c r="C3" s="15">
        <v>9778.49</v>
      </c>
      <c r="D3" s="15">
        <v>9837</v>
      </c>
      <c r="E3" s="15">
        <v>9714.7000000000007</v>
      </c>
      <c r="G3" s="4">
        <v>-3.0000000000000001E-3</v>
      </c>
      <c r="H3" s="17"/>
      <c r="I3" s="16"/>
    </row>
    <row r="4" spans="1:9" x14ac:dyDescent="0.3">
      <c r="A4" s="16">
        <v>45994</v>
      </c>
      <c r="B4" s="15">
        <v>9781.1</v>
      </c>
      <c r="C4" s="15">
        <v>9658.9</v>
      </c>
      <c r="D4" s="15">
        <v>9799.0499999999993</v>
      </c>
      <c r="E4" s="15">
        <v>9646.4</v>
      </c>
      <c r="G4" s="4">
        <v>1.35E-2</v>
      </c>
      <c r="H4" s="17"/>
    </row>
    <row r="5" spans="1:9" x14ac:dyDescent="0.3">
      <c r="A5" s="16">
        <v>45964</v>
      </c>
      <c r="B5" s="15">
        <v>9650.65</v>
      </c>
      <c r="C5" s="15">
        <v>9513.5</v>
      </c>
      <c r="D5" s="15">
        <v>9668</v>
      </c>
      <c r="E5" s="15">
        <v>9460.9500000000007</v>
      </c>
      <c r="G5" s="4">
        <v>1.32E-2</v>
      </c>
      <c r="H5" s="17"/>
    </row>
    <row r="6" spans="1:9" x14ac:dyDescent="0.3">
      <c r="A6" s="16">
        <v>45933</v>
      </c>
      <c r="B6" s="15">
        <v>9525.35</v>
      </c>
      <c r="C6" s="15">
        <v>9617.9</v>
      </c>
      <c r="D6" s="15">
        <v>9640.6</v>
      </c>
      <c r="E6" s="15">
        <v>9510.35</v>
      </c>
      <c r="G6" s="4">
        <v>-6.1999999999999998E-3</v>
      </c>
      <c r="H6" s="17"/>
    </row>
    <row r="7" spans="1:9" x14ac:dyDescent="0.3">
      <c r="A7" s="16">
        <v>45841</v>
      </c>
      <c r="B7" s="15">
        <v>9584.6299999999992</v>
      </c>
      <c r="C7" s="15">
        <v>9689.85</v>
      </c>
      <c r="D7" s="15">
        <v>9700.5499999999993</v>
      </c>
      <c r="E7" s="15">
        <v>9566.2000000000007</v>
      </c>
      <c r="G7" s="4">
        <v>-1.2800000000000001E-2</v>
      </c>
      <c r="H7" s="17"/>
    </row>
    <row r="8" spans="1:9" x14ac:dyDescent="0.3">
      <c r="A8" s="16">
        <v>45811</v>
      </c>
      <c r="B8" s="15">
        <v>9708.5</v>
      </c>
      <c r="C8" s="15">
        <v>9572.9500000000007</v>
      </c>
      <c r="D8" s="15">
        <v>9741</v>
      </c>
      <c r="E8" s="15">
        <v>9572.7999999999993</v>
      </c>
      <c r="G8" s="4">
        <v>1.23E-2</v>
      </c>
      <c r="H8" s="17"/>
    </row>
    <row r="9" spans="1:9" x14ac:dyDescent="0.3">
      <c r="A9" s="16">
        <v>45780</v>
      </c>
      <c r="B9" s="15">
        <v>9591</v>
      </c>
      <c r="C9" s="15">
        <v>9384.2000000000007</v>
      </c>
      <c r="D9" s="15">
        <v>9592.4</v>
      </c>
      <c r="E9" s="15">
        <v>9361.6</v>
      </c>
      <c r="G9" s="4">
        <v>2.4E-2</v>
      </c>
      <c r="H9" s="17"/>
    </row>
    <row r="10" spans="1:9" x14ac:dyDescent="0.3">
      <c r="A10" s="16">
        <v>45750</v>
      </c>
      <c r="B10" s="15">
        <v>9365.7999999999993</v>
      </c>
      <c r="C10" s="15">
        <v>9391.9</v>
      </c>
      <c r="D10" s="15">
        <v>9419</v>
      </c>
      <c r="E10" s="15">
        <v>9340.65</v>
      </c>
      <c r="G10" s="4">
        <v>-4.7999999999999996E-3</v>
      </c>
      <c r="H10" s="17"/>
    </row>
    <row r="11" spans="1:9" x14ac:dyDescent="0.3">
      <c r="A11" s="16">
        <v>45719</v>
      </c>
      <c r="B11" s="15">
        <v>9411.1</v>
      </c>
      <c r="C11" s="15">
        <v>9401.25</v>
      </c>
      <c r="D11" s="15">
        <v>9432.1</v>
      </c>
      <c r="E11" s="15">
        <v>9330.5499999999993</v>
      </c>
      <c r="G11" s="4">
        <v>4.8999999999999998E-3</v>
      </c>
      <c r="H11" s="17"/>
    </row>
    <row r="12" spans="1:9" x14ac:dyDescent="0.3">
      <c r="A12" s="16" t="s">
        <v>9</v>
      </c>
      <c r="B12" s="15">
        <v>9364.9</v>
      </c>
      <c r="C12" s="15">
        <v>9390</v>
      </c>
      <c r="D12" s="15">
        <v>9405.65</v>
      </c>
      <c r="E12" s="15">
        <v>9331.9</v>
      </c>
      <c r="G12" s="4">
        <v>-5.4000000000000003E-3</v>
      </c>
      <c r="H12" s="17"/>
    </row>
    <row r="13" spans="1:9" x14ac:dyDescent="0.3">
      <c r="A13" s="16" t="s">
        <v>10</v>
      </c>
      <c r="B13" s="15">
        <v>9415.35</v>
      </c>
      <c r="C13" s="15">
        <v>9440.0499999999993</v>
      </c>
      <c r="D13" s="15">
        <v>9474</v>
      </c>
      <c r="E13" s="15">
        <v>9377.6</v>
      </c>
      <c r="G13" s="4">
        <v>-4.8999999999999998E-3</v>
      </c>
      <c r="H13" s="17"/>
    </row>
    <row r="14" spans="1:9" x14ac:dyDescent="0.3">
      <c r="A14" s="16" t="s">
        <v>11</v>
      </c>
      <c r="B14" s="15">
        <v>9461.9</v>
      </c>
      <c r="C14" s="15">
        <v>9482.4699999999993</v>
      </c>
      <c r="D14" s="15">
        <v>9558</v>
      </c>
      <c r="E14" s="15">
        <v>9425</v>
      </c>
      <c r="G14" s="4">
        <v>5.7999999999999996E-3</v>
      </c>
      <c r="H14" s="17"/>
    </row>
    <row r="15" spans="1:9" x14ac:dyDescent="0.3">
      <c r="A15" s="16" t="s">
        <v>12</v>
      </c>
      <c r="B15" s="15">
        <v>9407.2000000000007</v>
      </c>
      <c r="C15" s="15">
        <v>9478.35</v>
      </c>
      <c r="D15" s="15">
        <v>9533.7199999999993</v>
      </c>
      <c r="E15" s="15">
        <v>9399</v>
      </c>
      <c r="G15" s="4">
        <v>-8.6999999999999994E-3</v>
      </c>
      <c r="H15" s="17"/>
    </row>
    <row r="16" spans="1:9" x14ac:dyDescent="0.3">
      <c r="A16" s="16" t="s">
        <v>13</v>
      </c>
      <c r="B16" s="15">
        <v>9489.9500000000007</v>
      </c>
      <c r="C16" s="15">
        <v>9516.9</v>
      </c>
      <c r="D16" s="15">
        <v>9558.5499999999993</v>
      </c>
      <c r="E16" s="15">
        <v>9480.2999999999993</v>
      </c>
      <c r="G16" s="4">
        <v>-6.7999999999999996E-3</v>
      </c>
      <c r="H16" s="17"/>
    </row>
    <row r="17" spans="1:8" x14ac:dyDescent="0.3">
      <c r="A17" s="16" t="s">
        <v>14</v>
      </c>
      <c r="B17" s="15">
        <v>9555.4</v>
      </c>
      <c r="C17" s="15">
        <v>9560.1</v>
      </c>
      <c r="D17" s="15">
        <v>9570.7999999999993</v>
      </c>
      <c r="E17" s="15">
        <v>9455.9500000000007</v>
      </c>
      <c r="G17" s="4">
        <v>5.0000000000000001E-4</v>
      </c>
      <c r="H17" s="17"/>
    </row>
    <row r="18" spans="1:8" x14ac:dyDescent="0.3">
      <c r="A18" s="16" t="s">
        <v>15</v>
      </c>
      <c r="B18" s="15">
        <v>9551</v>
      </c>
      <c r="C18" s="15">
        <v>9477.7999999999993</v>
      </c>
      <c r="D18" s="15">
        <v>9573</v>
      </c>
      <c r="E18" s="15">
        <v>9452.9500000000007</v>
      </c>
      <c r="G18" s="4">
        <v>1.12E-2</v>
      </c>
      <c r="H18" s="17"/>
    </row>
    <row r="19" spans="1:8" x14ac:dyDescent="0.3">
      <c r="A19" s="16" t="s">
        <v>16</v>
      </c>
      <c r="B19" s="15">
        <v>9445</v>
      </c>
      <c r="C19" s="15">
        <v>9447.5499999999993</v>
      </c>
      <c r="D19" s="15">
        <v>9540</v>
      </c>
      <c r="E19" s="15">
        <v>9407.85</v>
      </c>
      <c r="G19" s="4">
        <v>-2E-3</v>
      </c>
      <c r="H19" s="17"/>
    </row>
    <row r="20" spans="1:8" x14ac:dyDescent="0.3">
      <c r="A20" s="16" t="s">
        <v>17</v>
      </c>
      <c r="B20" s="15">
        <v>9464</v>
      </c>
      <c r="C20" s="15">
        <v>9391.0400000000009</v>
      </c>
      <c r="D20" s="15">
        <v>9489</v>
      </c>
      <c r="E20" s="15">
        <v>9366</v>
      </c>
      <c r="G20" s="4">
        <v>7.3000000000000001E-3</v>
      </c>
      <c r="H20" s="17"/>
    </row>
    <row r="21" spans="1:8" x14ac:dyDescent="0.3">
      <c r="A21" s="16" t="s">
        <v>18</v>
      </c>
      <c r="B21" s="15">
        <v>9474</v>
      </c>
      <c r="C21" s="15">
        <v>9509.9</v>
      </c>
      <c r="D21" s="15">
        <v>9684</v>
      </c>
      <c r="E21" s="15">
        <v>9449</v>
      </c>
      <c r="G21" s="4">
        <v>-1.4E-3</v>
      </c>
      <c r="H21" s="17"/>
    </row>
    <row r="22" spans="1:8" x14ac:dyDescent="0.3">
      <c r="A22" s="16" t="s">
        <v>19</v>
      </c>
      <c r="B22" s="15">
        <v>9487</v>
      </c>
      <c r="C22" s="15">
        <v>9466.9</v>
      </c>
      <c r="D22" s="15">
        <v>9518.5499999999993</v>
      </c>
      <c r="E22" s="15">
        <v>9419</v>
      </c>
      <c r="G22" s="4">
        <v>4.0000000000000002E-4</v>
      </c>
      <c r="H22" s="17"/>
    </row>
    <row r="23" spans="1:8" x14ac:dyDescent="0.3">
      <c r="A23" s="16">
        <v>45993</v>
      </c>
      <c r="B23" s="15">
        <v>9483</v>
      </c>
      <c r="C23" s="15">
        <v>9363.5</v>
      </c>
      <c r="D23" s="15">
        <v>9495</v>
      </c>
      <c r="E23" s="15">
        <v>9347.85</v>
      </c>
      <c r="G23" s="4">
        <v>1.29E-2</v>
      </c>
      <c r="H23" s="17"/>
    </row>
    <row r="24" spans="1:8" x14ac:dyDescent="0.3">
      <c r="A24" s="16">
        <v>45963</v>
      </c>
      <c r="B24" s="15">
        <v>9362</v>
      </c>
      <c r="C24" s="15">
        <v>9442.15</v>
      </c>
      <c r="D24" s="15">
        <v>9452.5499999999993</v>
      </c>
      <c r="E24" s="15">
        <v>9322</v>
      </c>
      <c r="G24" s="4">
        <v>-1.12E-2</v>
      </c>
      <c r="H24" s="17"/>
    </row>
    <row r="25" spans="1:8" x14ac:dyDescent="0.3">
      <c r="A25" s="16">
        <v>45932</v>
      </c>
      <c r="B25" s="15">
        <v>9468</v>
      </c>
      <c r="C25" s="15">
        <v>9448.7999999999993</v>
      </c>
      <c r="D25" s="15">
        <v>9477.9500000000007</v>
      </c>
      <c r="E25" s="15">
        <v>9379.35</v>
      </c>
      <c r="G25" s="4">
        <v>2.9999999999999997E-4</v>
      </c>
      <c r="H25" s="17"/>
    </row>
    <row r="26" spans="1:8" x14ac:dyDescent="0.3">
      <c r="A26" s="16">
        <v>45840</v>
      </c>
      <c r="B26" s="15">
        <v>9465</v>
      </c>
      <c r="C26" s="15">
        <v>9295.9699999999993</v>
      </c>
      <c r="D26" s="15">
        <v>9516</v>
      </c>
      <c r="E26" s="15">
        <v>9295.9699999999993</v>
      </c>
      <c r="G26" s="4">
        <v>1.8800000000000001E-2</v>
      </c>
      <c r="H26" s="17"/>
    </row>
    <row r="27" spans="1:8" x14ac:dyDescent="0.3">
      <c r="A27" s="16">
        <v>45810</v>
      </c>
      <c r="B27" s="15">
        <v>9290</v>
      </c>
      <c r="C27" s="15">
        <v>9272.2000000000007</v>
      </c>
      <c r="D27" s="15">
        <v>9356</v>
      </c>
      <c r="E27" s="15">
        <v>9267.85</v>
      </c>
      <c r="G27" s="4">
        <v>2.5000000000000001E-3</v>
      </c>
      <c r="H27" s="17"/>
    </row>
    <row r="28" spans="1:8" x14ac:dyDescent="0.3">
      <c r="A28" s="16">
        <v>45779</v>
      </c>
      <c r="B28" s="15">
        <v>9267</v>
      </c>
      <c r="C28" s="15">
        <v>9193.6</v>
      </c>
      <c r="D28" s="15">
        <v>9297</v>
      </c>
      <c r="E28" s="15">
        <v>9130</v>
      </c>
      <c r="G28" s="4">
        <v>9.7000000000000003E-3</v>
      </c>
      <c r="H28" s="17"/>
    </row>
    <row r="29" spans="1:8" x14ac:dyDescent="0.3">
      <c r="A29" s="16">
        <v>45749</v>
      </c>
      <c r="B29" s="15">
        <v>9178</v>
      </c>
      <c r="C29" s="15">
        <v>9140.7999999999993</v>
      </c>
      <c r="D29" s="15">
        <v>9189</v>
      </c>
      <c r="E29" s="15">
        <v>9107.65</v>
      </c>
      <c r="G29" s="4">
        <v>5.0000000000000001E-3</v>
      </c>
      <c r="H29" s="17"/>
    </row>
    <row r="30" spans="1:8" x14ac:dyDescent="0.3">
      <c r="A30" s="16">
        <v>45718</v>
      </c>
      <c r="B30" s="15">
        <v>9132</v>
      </c>
      <c r="C30" s="15">
        <v>8990.0499999999993</v>
      </c>
      <c r="D30" s="15">
        <v>9140</v>
      </c>
      <c r="E30" s="15">
        <v>8922.2000000000007</v>
      </c>
      <c r="G30" s="4">
        <v>9.4000000000000004E-3</v>
      </c>
      <c r="H30" s="17"/>
    </row>
    <row r="31" spans="1:8" x14ac:dyDescent="0.3">
      <c r="A31" s="16" t="s">
        <v>20</v>
      </c>
      <c r="B31" s="15">
        <v>9047</v>
      </c>
      <c r="C31" s="15">
        <v>9103.25</v>
      </c>
      <c r="D31" s="15">
        <v>9108.7999999999993</v>
      </c>
      <c r="E31" s="15">
        <v>9031</v>
      </c>
      <c r="G31" s="4">
        <v>-8.2000000000000007E-3</v>
      </c>
      <c r="H31" s="17"/>
    </row>
    <row r="32" spans="1:8" x14ac:dyDescent="0.3">
      <c r="A32" s="16" t="s">
        <v>21</v>
      </c>
      <c r="B32" s="15">
        <v>9122</v>
      </c>
      <c r="C32" s="15">
        <v>9076.4</v>
      </c>
      <c r="D32" s="15">
        <v>9168</v>
      </c>
      <c r="E32" s="15">
        <v>9042.1</v>
      </c>
      <c r="G32" s="4">
        <v>5.0000000000000001E-3</v>
      </c>
      <c r="H32" s="17"/>
    </row>
    <row r="33" spans="1:8" x14ac:dyDescent="0.3">
      <c r="A33" s="16" t="s">
        <v>22</v>
      </c>
      <c r="B33" s="15">
        <v>9077</v>
      </c>
      <c r="C33" s="15">
        <v>9014.42</v>
      </c>
      <c r="D33" s="15">
        <v>9093</v>
      </c>
      <c r="E33" s="15">
        <v>8961</v>
      </c>
      <c r="G33" s="4">
        <v>6.4999999999999997E-3</v>
      </c>
      <c r="H33" s="17"/>
    </row>
    <row r="34" spans="1:8" x14ac:dyDescent="0.3">
      <c r="A34" s="16" t="s">
        <v>23</v>
      </c>
      <c r="B34" s="15">
        <v>9018</v>
      </c>
      <c r="C34" s="15">
        <v>9080</v>
      </c>
      <c r="D34" s="15">
        <v>9115.5</v>
      </c>
      <c r="E34" s="15">
        <v>8985</v>
      </c>
      <c r="G34" s="4">
        <v>-8.6E-3</v>
      </c>
      <c r="H34" s="17"/>
    </row>
    <row r="35" spans="1:8" x14ac:dyDescent="0.3">
      <c r="A35" s="16" t="s">
        <v>24</v>
      </c>
      <c r="B35" s="15">
        <v>9096</v>
      </c>
      <c r="C35" s="15">
        <v>9246.5</v>
      </c>
      <c r="D35" s="15">
        <v>9268.5</v>
      </c>
      <c r="E35" s="15">
        <v>9080</v>
      </c>
      <c r="G35" s="4">
        <v>-1.9900000000000001E-2</v>
      </c>
      <c r="H35" s="17"/>
    </row>
    <row r="36" spans="1:8" x14ac:dyDescent="0.3">
      <c r="A36" s="16" t="s">
        <v>25</v>
      </c>
      <c r="B36" s="15">
        <v>9281</v>
      </c>
      <c r="C36" s="15">
        <v>9238.5</v>
      </c>
      <c r="D36" s="15">
        <v>9362</v>
      </c>
      <c r="E36" s="15">
        <v>9216.5</v>
      </c>
      <c r="G36" s="4">
        <v>4.0000000000000001E-3</v>
      </c>
      <c r="H36" s="17"/>
    </row>
    <row r="37" spans="1:8" x14ac:dyDescent="0.3">
      <c r="A37" s="16" t="s">
        <v>26</v>
      </c>
      <c r="B37" s="15">
        <v>9244</v>
      </c>
      <c r="C37" s="15">
        <v>9234</v>
      </c>
      <c r="D37" s="15">
        <v>9246</v>
      </c>
      <c r="E37" s="15">
        <v>9147.5</v>
      </c>
      <c r="G37" s="4">
        <v>1E-4</v>
      </c>
      <c r="H37" s="17"/>
    </row>
    <row r="38" spans="1:8" x14ac:dyDescent="0.3">
      <c r="A38" s="16" t="s">
        <v>27</v>
      </c>
      <c r="B38" s="15">
        <v>9243</v>
      </c>
      <c r="C38" s="15">
        <v>9276.5</v>
      </c>
      <c r="D38" s="15">
        <v>9279.5</v>
      </c>
      <c r="E38" s="15">
        <v>9206.5</v>
      </c>
      <c r="G38" s="4">
        <v>-5.3E-3</v>
      </c>
      <c r="H38" s="17"/>
    </row>
    <row r="39" spans="1:8" x14ac:dyDescent="0.3">
      <c r="A39" s="16" t="s">
        <v>28</v>
      </c>
      <c r="B39" s="15">
        <v>9292</v>
      </c>
      <c r="C39" s="15">
        <v>9255</v>
      </c>
      <c r="D39" s="15">
        <v>9296.5</v>
      </c>
      <c r="E39" s="15">
        <v>9161</v>
      </c>
      <c r="G39" s="4">
        <v>2.5999999999999999E-3</v>
      </c>
      <c r="H39" s="17"/>
    </row>
    <row r="40" spans="1:8" x14ac:dyDescent="0.3">
      <c r="A40" s="16" t="s">
        <v>29</v>
      </c>
      <c r="B40" s="15">
        <v>9193</v>
      </c>
      <c r="C40" s="15">
        <v>9249</v>
      </c>
      <c r="D40" s="15">
        <v>9295.5</v>
      </c>
      <c r="E40" s="15">
        <v>9131</v>
      </c>
      <c r="G40" s="4">
        <v>-5.7000000000000002E-3</v>
      </c>
      <c r="H40" s="17"/>
    </row>
    <row r="41" spans="1:8" x14ac:dyDescent="0.3">
      <c r="A41" s="16" t="s">
        <v>30</v>
      </c>
      <c r="B41" s="15">
        <v>9246</v>
      </c>
      <c r="C41" s="15">
        <v>9223</v>
      </c>
      <c r="D41" s="15">
        <v>9275</v>
      </c>
      <c r="E41" s="15">
        <v>9176.5</v>
      </c>
      <c r="G41" s="4">
        <v>8.6E-3</v>
      </c>
      <c r="H41" s="17"/>
    </row>
    <row r="42" spans="1:8" x14ac:dyDescent="0.3">
      <c r="A42" s="16" t="s">
        <v>31</v>
      </c>
      <c r="B42" s="15">
        <v>9167.5</v>
      </c>
      <c r="C42" s="15">
        <v>9137</v>
      </c>
      <c r="D42" s="15">
        <v>9140</v>
      </c>
      <c r="E42" s="15">
        <v>9137</v>
      </c>
      <c r="G42" s="4">
        <v>1.5E-3</v>
      </c>
      <c r="H42" s="17"/>
    </row>
    <row r="43" spans="1:8" x14ac:dyDescent="0.3">
      <c r="A43" s="16" t="s">
        <v>32</v>
      </c>
      <c r="B43" s="15">
        <v>9154</v>
      </c>
      <c r="C43" s="15">
        <v>9135</v>
      </c>
      <c r="D43" s="15">
        <v>9133.5</v>
      </c>
      <c r="E43" s="15">
        <v>9133.5</v>
      </c>
      <c r="F43" t="s">
        <v>33</v>
      </c>
      <c r="G43" s="4">
        <v>6.4999999999999997E-3</v>
      </c>
      <c r="H43" s="17"/>
    </row>
    <row r="44" spans="1:8" x14ac:dyDescent="0.3">
      <c r="A44" s="16" t="s">
        <v>34</v>
      </c>
      <c r="B44" s="15">
        <v>9094.5</v>
      </c>
      <c r="C44" s="15">
        <v>9095</v>
      </c>
      <c r="D44" s="15">
        <v>9105</v>
      </c>
      <c r="E44" s="15">
        <v>9095</v>
      </c>
      <c r="F44" t="s">
        <v>35</v>
      </c>
      <c r="G44" s="4">
        <v>2.9999999999999997E-4</v>
      </c>
      <c r="H44" s="17"/>
    </row>
    <row r="45" spans="1:8" x14ac:dyDescent="0.3">
      <c r="A45" s="16">
        <v>45931</v>
      </c>
      <c r="B45" s="15">
        <v>9091.5</v>
      </c>
      <c r="C45" s="15">
        <v>9105</v>
      </c>
      <c r="D45" s="15">
        <v>9094</v>
      </c>
      <c r="E45" s="15">
        <v>9095</v>
      </c>
      <c r="F45" t="s">
        <v>36</v>
      </c>
      <c r="G45" s="4">
        <v>1.4E-3</v>
      </c>
      <c r="H45" s="17"/>
    </row>
    <row r="46" spans="1:8" x14ac:dyDescent="0.3">
      <c r="A46" s="16">
        <v>45901</v>
      </c>
      <c r="B46" s="15">
        <v>9078.5</v>
      </c>
      <c r="C46" s="15">
        <v>9070</v>
      </c>
      <c r="D46" s="15">
        <v>9070</v>
      </c>
      <c r="E46" s="15">
        <v>9070</v>
      </c>
      <c r="F46" t="s">
        <v>37</v>
      </c>
      <c r="G46" s="4">
        <v>5.1999999999999998E-3</v>
      </c>
      <c r="H46" s="17"/>
    </row>
    <row r="47" spans="1:8" x14ac:dyDescent="0.3">
      <c r="A47" s="16">
        <v>45870</v>
      </c>
      <c r="B47" s="15">
        <v>9031.5</v>
      </c>
      <c r="C47" s="15">
        <v>8970</v>
      </c>
      <c r="D47" s="15">
        <v>8964</v>
      </c>
      <c r="E47" s="15">
        <v>8965</v>
      </c>
      <c r="F47" t="s">
        <v>38</v>
      </c>
      <c r="G47" s="4">
        <v>3.2000000000000002E-3</v>
      </c>
      <c r="H47" s="17"/>
    </row>
    <row r="48" spans="1:8" x14ac:dyDescent="0.3">
      <c r="A48" s="16">
        <v>45839</v>
      </c>
      <c r="B48" s="15">
        <v>9003</v>
      </c>
      <c r="C48" s="15">
        <v>9000</v>
      </c>
      <c r="D48" s="15">
        <v>9003</v>
      </c>
      <c r="E48" s="15">
        <v>9000</v>
      </c>
      <c r="F48" t="s">
        <v>39</v>
      </c>
      <c r="G48" s="4">
        <v>0</v>
      </c>
      <c r="H48" s="17"/>
    </row>
    <row r="49" spans="1:8" x14ac:dyDescent="0.3">
      <c r="A49" s="16">
        <v>45809</v>
      </c>
      <c r="B49" s="15">
        <v>9003</v>
      </c>
      <c r="C49" s="15">
        <v>9005</v>
      </c>
      <c r="D49" s="15">
        <v>9000</v>
      </c>
      <c r="E49" s="15">
        <v>9000.5</v>
      </c>
      <c r="F49" t="s">
        <v>40</v>
      </c>
      <c r="G49" s="4">
        <v>1.43E-2</v>
      </c>
      <c r="H49" s="17"/>
    </row>
    <row r="50" spans="1:8" x14ac:dyDescent="0.3">
      <c r="A50" s="16">
        <v>45717</v>
      </c>
      <c r="B50" s="15">
        <v>8876.5</v>
      </c>
      <c r="C50" s="15">
        <v>8815</v>
      </c>
      <c r="D50" s="15">
        <v>8811</v>
      </c>
      <c r="E50" s="15">
        <v>8810</v>
      </c>
      <c r="F50" t="s">
        <v>41</v>
      </c>
      <c r="G50" s="4">
        <v>8.3999999999999995E-3</v>
      </c>
      <c r="H50" s="17"/>
    </row>
    <row r="51" spans="1:8" x14ac:dyDescent="0.3">
      <c r="A51" s="16">
        <v>45689</v>
      </c>
      <c r="B51" s="15">
        <v>8802.5</v>
      </c>
      <c r="C51" s="15">
        <v>8795</v>
      </c>
      <c r="D51" s="15">
        <v>8795</v>
      </c>
      <c r="E51" s="15">
        <v>8795</v>
      </c>
      <c r="F51" t="s">
        <v>42</v>
      </c>
      <c r="G51" s="4">
        <v>3.8999999999999998E-3</v>
      </c>
      <c r="H51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2327-1FFB-4380-8623-8D244D37D67F}">
  <dimension ref="A1:G51"/>
  <sheetViews>
    <sheetView workbookViewId="0">
      <selection activeCell="B2" sqref="B2"/>
    </sheetView>
  </sheetViews>
  <sheetFormatPr defaultRowHeight="14.4" x14ac:dyDescent="0.3"/>
  <cols>
    <col min="2" max="2" width="9.33203125" bestFit="1" customWidth="1"/>
    <col min="5" max="5" width="7.109375" bestFit="1" customWidth="1"/>
    <col min="6" max="6" width="9.33203125" bestFit="1" customWidth="1"/>
    <col min="7" max="7" width="13.33203125" customWidth="1"/>
  </cols>
  <sheetData>
    <row r="1" spans="1:7" x14ac:dyDescent="0.3">
      <c r="A1" s="5" t="s">
        <v>2</v>
      </c>
      <c r="B1" s="5" t="s">
        <v>43</v>
      </c>
      <c r="C1" s="5" t="s">
        <v>3</v>
      </c>
      <c r="D1" s="5" t="s">
        <v>4</v>
      </c>
      <c r="E1" s="5" t="s">
        <v>44</v>
      </c>
      <c r="F1" s="5"/>
      <c r="G1" s="5" t="s">
        <v>0</v>
      </c>
    </row>
    <row r="2" spans="1:7" x14ac:dyDescent="0.3">
      <c r="A2">
        <v>0</v>
      </c>
      <c r="B2" s="6">
        <v>9759</v>
      </c>
      <c r="C2">
        <v>9760</v>
      </c>
      <c r="D2">
        <v>9758.5</v>
      </c>
      <c r="E2">
        <v>1</v>
      </c>
      <c r="F2">
        <v>121</v>
      </c>
      <c r="G2" s="3">
        <v>45730</v>
      </c>
    </row>
    <row r="3" spans="1:7" x14ac:dyDescent="0.3">
      <c r="A3">
        <v>0</v>
      </c>
      <c r="B3" s="6">
        <v>9702.5</v>
      </c>
      <c r="C3">
        <v>9702.5</v>
      </c>
      <c r="D3">
        <v>9702</v>
      </c>
      <c r="E3">
        <v>1</v>
      </c>
      <c r="F3">
        <v>454</v>
      </c>
      <c r="G3" s="3">
        <v>45729</v>
      </c>
    </row>
    <row r="4" spans="1:7" x14ac:dyDescent="0.3">
      <c r="A4">
        <v>0</v>
      </c>
      <c r="B4" s="6">
        <v>9765.6</v>
      </c>
      <c r="C4">
        <v>9766</v>
      </c>
      <c r="D4">
        <v>9765.5</v>
      </c>
      <c r="E4">
        <v>971</v>
      </c>
      <c r="G4" s="3">
        <v>45728</v>
      </c>
    </row>
    <row r="5" spans="1:7" x14ac:dyDescent="0.3">
      <c r="A5">
        <v>0</v>
      </c>
      <c r="B5" s="6">
        <v>9639.18</v>
      </c>
      <c r="C5">
        <v>9639.18</v>
      </c>
      <c r="D5">
        <v>9627.5</v>
      </c>
      <c r="E5">
        <v>992</v>
      </c>
      <c r="G5" s="3">
        <v>45727</v>
      </c>
    </row>
    <row r="6" spans="1:7" x14ac:dyDescent="0.3">
      <c r="A6">
        <v>0</v>
      </c>
      <c r="B6" s="6">
        <v>9546.65</v>
      </c>
      <c r="C6">
        <v>9648</v>
      </c>
      <c r="D6">
        <v>9546.25</v>
      </c>
      <c r="E6">
        <v>1</v>
      </c>
      <c r="F6">
        <v>338</v>
      </c>
      <c r="G6" s="3">
        <v>45726</v>
      </c>
    </row>
    <row r="7" spans="1:7" x14ac:dyDescent="0.3">
      <c r="A7">
        <v>0</v>
      </c>
      <c r="B7" s="6">
        <v>9663.15</v>
      </c>
      <c r="C7">
        <v>9663.2000000000007</v>
      </c>
      <c r="D7">
        <v>9662</v>
      </c>
      <c r="E7">
        <v>1</v>
      </c>
      <c r="F7">
        <v>204</v>
      </c>
      <c r="G7" s="3">
        <v>45723</v>
      </c>
    </row>
    <row r="8" spans="1:7" x14ac:dyDescent="0.3">
      <c r="A8">
        <v>0</v>
      </c>
      <c r="B8" s="6">
        <v>9654</v>
      </c>
      <c r="C8">
        <v>9654</v>
      </c>
      <c r="D8">
        <v>9653.25</v>
      </c>
      <c r="E8">
        <v>1</v>
      </c>
      <c r="F8">
        <v>368</v>
      </c>
      <c r="G8" s="3">
        <v>45722</v>
      </c>
    </row>
    <row r="9" spans="1:7" x14ac:dyDescent="0.3">
      <c r="A9">
        <v>0</v>
      </c>
      <c r="B9" s="6">
        <v>9586.92</v>
      </c>
      <c r="C9">
        <v>9586.92</v>
      </c>
      <c r="D9">
        <v>9540.35</v>
      </c>
      <c r="E9">
        <v>1</v>
      </c>
      <c r="F9">
        <v>45</v>
      </c>
      <c r="G9" s="3">
        <v>45721</v>
      </c>
    </row>
    <row r="10" spans="1:7" x14ac:dyDescent="0.3">
      <c r="A10">
        <v>0</v>
      </c>
      <c r="B10" s="6">
        <v>9328.39</v>
      </c>
      <c r="C10">
        <v>9395</v>
      </c>
      <c r="D10">
        <v>9328.2199999999993</v>
      </c>
      <c r="E10">
        <v>776</v>
      </c>
      <c r="G10" s="3">
        <v>45720</v>
      </c>
    </row>
    <row r="11" spans="1:7" x14ac:dyDescent="0.3">
      <c r="A11">
        <v>0</v>
      </c>
      <c r="B11" s="6">
        <v>9394.2800000000007</v>
      </c>
      <c r="C11">
        <v>9394.2800000000007</v>
      </c>
      <c r="D11">
        <v>9358</v>
      </c>
      <c r="E11">
        <v>1</v>
      </c>
      <c r="F11">
        <v>981</v>
      </c>
      <c r="G11" s="3">
        <v>45719</v>
      </c>
    </row>
    <row r="12" spans="1:7" x14ac:dyDescent="0.3">
      <c r="A12">
        <v>0</v>
      </c>
      <c r="B12" s="6">
        <v>9338.06</v>
      </c>
      <c r="C12">
        <v>9364</v>
      </c>
      <c r="D12">
        <v>9338.06</v>
      </c>
      <c r="E12">
        <v>1</v>
      </c>
      <c r="F12">
        <v>876</v>
      </c>
      <c r="G12" s="3">
        <v>45716</v>
      </c>
    </row>
    <row r="13" spans="1:7" x14ac:dyDescent="0.3">
      <c r="A13">
        <v>0</v>
      </c>
      <c r="B13" s="6">
        <v>9381.31</v>
      </c>
      <c r="C13">
        <v>9415.35</v>
      </c>
      <c r="D13">
        <v>9381.31</v>
      </c>
      <c r="E13">
        <v>1</v>
      </c>
      <c r="F13">
        <v>107</v>
      </c>
      <c r="G13" s="3">
        <v>45715</v>
      </c>
    </row>
    <row r="14" spans="1:7" x14ac:dyDescent="0.3">
      <c r="A14">
        <v>0</v>
      </c>
      <c r="B14" s="6">
        <v>9448.1</v>
      </c>
      <c r="C14">
        <v>9504</v>
      </c>
      <c r="D14">
        <v>9448.1</v>
      </c>
      <c r="E14">
        <v>1</v>
      </c>
      <c r="F14">
        <v>203</v>
      </c>
      <c r="G14" s="3">
        <v>45714</v>
      </c>
    </row>
    <row r="15" spans="1:7" x14ac:dyDescent="0.3">
      <c r="A15">
        <v>0</v>
      </c>
      <c r="B15" s="6">
        <v>9363.85</v>
      </c>
      <c r="C15">
        <v>9463</v>
      </c>
      <c r="D15">
        <v>9363.68</v>
      </c>
      <c r="E15">
        <v>637</v>
      </c>
      <c r="G15" s="3">
        <v>45713</v>
      </c>
    </row>
    <row r="16" spans="1:7" x14ac:dyDescent="0.3">
      <c r="A16">
        <v>0</v>
      </c>
      <c r="B16" s="6">
        <v>9489.49</v>
      </c>
      <c r="C16">
        <v>9490</v>
      </c>
      <c r="D16">
        <v>9489.25</v>
      </c>
      <c r="E16">
        <v>818</v>
      </c>
      <c r="G16" s="3">
        <v>45712</v>
      </c>
    </row>
    <row r="17" spans="1:7" x14ac:dyDescent="0.3">
      <c r="A17">
        <v>0</v>
      </c>
      <c r="B17" s="6">
        <v>9518.84</v>
      </c>
      <c r="C17">
        <v>9518.84</v>
      </c>
      <c r="D17">
        <v>9493</v>
      </c>
      <c r="E17">
        <v>1</v>
      </c>
      <c r="F17">
        <v>419</v>
      </c>
      <c r="G17" s="3">
        <v>45709</v>
      </c>
    </row>
    <row r="18" spans="1:7" x14ac:dyDescent="0.3">
      <c r="A18">
        <v>0</v>
      </c>
      <c r="B18" s="6">
        <v>9532.1</v>
      </c>
      <c r="C18">
        <v>9532.1</v>
      </c>
      <c r="D18">
        <v>9433</v>
      </c>
      <c r="E18">
        <v>997</v>
      </c>
      <c r="G18" s="3">
        <v>45708</v>
      </c>
    </row>
    <row r="19" spans="1:7" x14ac:dyDescent="0.3">
      <c r="A19">
        <v>0</v>
      </c>
      <c r="B19" s="6">
        <v>9425.91</v>
      </c>
      <c r="C19">
        <v>9435</v>
      </c>
      <c r="D19">
        <v>9425.91</v>
      </c>
      <c r="E19">
        <v>939</v>
      </c>
      <c r="G19" s="3">
        <v>45707</v>
      </c>
    </row>
    <row r="20" spans="1:7" x14ac:dyDescent="0.3">
      <c r="A20">
        <v>0</v>
      </c>
      <c r="B20" s="6">
        <v>9401.15</v>
      </c>
      <c r="C20">
        <v>9401.15</v>
      </c>
      <c r="D20">
        <v>9294.5</v>
      </c>
      <c r="E20">
        <v>1</v>
      </c>
      <c r="F20">
        <v>317</v>
      </c>
      <c r="G20" s="3">
        <v>45706</v>
      </c>
    </row>
    <row r="21" spans="1:7" x14ac:dyDescent="0.3">
      <c r="A21">
        <v>0</v>
      </c>
      <c r="B21" s="6">
        <v>9811.15</v>
      </c>
      <c r="C21">
        <v>9811.85</v>
      </c>
      <c r="D21">
        <v>9800</v>
      </c>
      <c r="E21">
        <v>1</v>
      </c>
      <c r="F21">
        <v>254</v>
      </c>
      <c r="G21" s="3">
        <v>45702</v>
      </c>
    </row>
    <row r="22" spans="1:7" x14ac:dyDescent="0.3">
      <c r="A22">
        <v>0</v>
      </c>
      <c r="B22" s="6">
        <v>9434.8799999999992</v>
      </c>
      <c r="C22">
        <v>9434.8799999999992</v>
      </c>
      <c r="D22">
        <v>9361</v>
      </c>
      <c r="E22">
        <v>1</v>
      </c>
      <c r="F22">
        <v>63</v>
      </c>
      <c r="G22" s="3">
        <v>45701</v>
      </c>
    </row>
    <row r="23" spans="1:7" x14ac:dyDescent="0.3">
      <c r="A23">
        <v>0</v>
      </c>
      <c r="B23" s="6">
        <v>9344.2900000000009</v>
      </c>
      <c r="C23">
        <v>9344.2900000000009</v>
      </c>
      <c r="D23">
        <v>9277</v>
      </c>
      <c r="E23">
        <v>876</v>
      </c>
      <c r="G23" s="3">
        <v>45700</v>
      </c>
    </row>
    <row r="24" spans="1:7" x14ac:dyDescent="0.3">
      <c r="A24">
        <v>0</v>
      </c>
      <c r="B24" s="6">
        <v>9239.16</v>
      </c>
      <c r="C24">
        <v>9244.85</v>
      </c>
      <c r="D24">
        <v>9238.2000000000007</v>
      </c>
      <c r="E24">
        <v>1</v>
      </c>
      <c r="F24">
        <v>113</v>
      </c>
      <c r="G24" s="3">
        <v>45699</v>
      </c>
    </row>
    <row r="25" spans="1:7" x14ac:dyDescent="0.3">
      <c r="A25">
        <v>0</v>
      </c>
      <c r="B25" s="6">
        <v>9330.16</v>
      </c>
      <c r="C25">
        <v>9330.16</v>
      </c>
      <c r="D25">
        <v>9286.75</v>
      </c>
      <c r="E25">
        <v>1</v>
      </c>
      <c r="F25">
        <v>107</v>
      </c>
      <c r="G25" s="3">
        <v>45698</v>
      </c>
    </row>
    <row r="26" spans="1:7" x14ac:dyDescent="0.3">
      <c r="A26">
        <v>0</v>
      </c>
      <c r="B26" s="6">
        <v>9288</v>
      </c>
      <c r="C26">
        <v>9288</v>
      </c>
      <c r="D26">
        <v>9285.5</v>
      </c>
      <c r="E26">
        <v>1</v>
      </c>
      <c r="F26">
        <v>143</v>
      </c>
      <c r="G26" s="3">
        <v>45695</v>
      </c>
    </row>
    <row r="27" spans="1:7" x14ac:dyDescent="0.3">
      <c r="A27">
        <v>0</v>
      </c>
      <c r="B27" s="6">
        <v>9164.7000000000007</v>
      </c>
      <c r="C27">
        <v>9165.5</v>
      </c>
      <c r="D27">
        <v>9164</v>
      </c>
      <c r="E27">
        <v>1</v>
      </c>
      <c r="F27">
        <v>139</v>
      </c>
      <c r="G27" s="3">
        <v>45694</v>
      </c>
    </row>
    <row r="28" spans="1:7" x14ac:dyDescent="0.3">
      <c r="A28">
        <v>0</v>
      </c>
      <c r="B28" s="6">
        <v>9114.34</v>
      </c>
      <c r="C28">
        <v>9114.34</v>
      </c>
      <c r="D28">
        <v>9024.25</v>
      </c>
      <c r="E28">
        <v>1</v>
      </c>
      <c r="F28">
        <v>419</v>
      </c>
      <c r="G28" s="3">
        <v>45693</v>
      </c>
    </row>
    <row r="29" spans="1:7" x14ac:dyDescent="0.3">
      <c r="A29">
        <v>0</v>
      </c>
      <c r="B29" s="6">
        <v>9024.7000000000007</v>
      </c>
      <c r="C29">
        <v>9024.7000000000007</v>
      </c>
      <c r="D29">
        <v>8990</v>
      </c>
      <c r="E29">
        <v>1</v>
      </c>
      <c r="F29">
        <v>11</v>
      </c>
      <c r="G29" s="3">
        <v>45692</v>
      </c>
    </row>
    <row r="30" spans="1:7" x14ac:dyDescent="0.3">
      <c r="A30">
        <v>0</v>
      </c>
      <c r="B30" s="6">
        <v>8978.57</v>
      </c>
      <c r="C30">
        <v>8978.57</v>
      </c>
      <c r="D30">
        <v>8866</v>
      </c>
      <c r="E30">
        <v>1</v>
      </c>
      <c r="F30">
        <v>111</v>
      </c>
      <c r="G30" s="3">
        <v>45691</v>
      </c>
    </row>
    <row r="31" spans="1:7" x14ac:dyDescent="0.3">
      <c r="A31">
        <v>0</v>
      </c>
      <c r="B31" s="6">
        <v>8928.4699999999993</v>
      </c>
      <c r="C31">
        <v>8952.75</v>
      </c>
      <c r="D31">
        <v>8928.4699999999993</v>
      </c>
      <c r="E31">
        <v>2</v>
      </c>
      <c r="F31">
        <v>806</v>
      </c>
      <c r="G31" s="3">
        <v>45688</v>
      </c>
    </row>
    <row r="32" spans="1:7" x14ac:dyDescent="0.3">
      <c r="A32">
        <v>0</v>
      </c>
      <c r="B32" s="6">
        <v>9008.68</v>
      </c>
      <c r="C32">
        <v>9008.68</v>
      </c>
      <c r="D32">
        <v>8974.5</v>
      </c>
      <c r="E32">
        <v>735</v>
      </c>
      <c r="G32" s="3">
        <v>45687</v>
      </c>
    </row>
    <row r="33" spans="1:7" x14ac:dyDescent="0.3">
      <c r="A33">
        <v>0</v>
      </c>
      <c r="B33" s="6">
        <v>8943.7999999999993</v>
      </c>
      <c r="C33">
        <v>8943.7999999999993</v>
      </c>
      <c r="D33">
        <v>8880.5</v>
      </c>
      <c r="E33">
        <v>940</v>
      </c>
      <c r="G33" s="3">
        <v>45686</v>
      </c>
    </row>
    <row r="34" spans="1:7" x14ac:dyDescent="0.3">
      <c r="A34">
        <v>0</v>
      </c>
      <c r="B34" s="6">
        <v>8861.31</v>
      </c>
      <c r="C34">
        <v>8890.5</v>
      </c>
      <c r="D34">
        <v>8861.31</v>
      </c>
      <c r="E34">
        <v>815</v>
      </c>
      <c r="G34" s="3">
        <v>45685</v>
      </c>
    </row>
    <row r="35" spans="1:7" x14ac:dyDescent="0.3">
      <c r="A35">
        <v>0</v>
      </c>
      <c r="B35" s="6">
        <v>8972.06</v>
      </c>
      <c r="C35">
        <v>9051</v>
      </c>
      <c r="D35">
        <v>8972.06</v>
      </c>
      <c r="E35">
        <v>811</v>
      </c>
      <c r="G35" s="3">
        <v>45684</v>
      </c>
    </row>
    <row r="36" spans="1:7" x14ac:dyDescent="0.3">
      <c r="A36">
        <v>0</v>
      </c>
      <c r="B36" s="6">
        <v>9156.08</v>
      </c>
      <c r="C36">
        <v>9218.5</v>
      </c>
      <c r="D36">
        <v>9156.08</v>
      </c>
      <c r="E36">
        <v>1</v>
      </c>
      <c r="F36">
        <v>162</v>
      </c>
      <c r="G36" s="3">
        <v>45681</v>
      </c>
    </row>
    <row r="37" spans="1:7" x14ac:dyDescent="0.3">
      <c r="A37">
        <v>0</v>
      </c>
      <c r="B37" s="6">
        <v>9117.75</v>
      </c>
      <c r="C37">
        <v>9117.75</v>
      </c>
      <c r="D37">
        <v>9055.5</v>
      </c>
      <c r="E37">
        <v>876</v>
      </c>
      <c r="G37" s="3">
        <v>45680</v>
      </c>
    </row>
    <row r="38" spans="1:7" x14ac:dyDescent="0.3">
      <c r="A38">
        <v>0</v>
      </c>
      <c r="B38" s="6">
        <v>9105.4500000000007</v>
      </c>
      <c r="C38">
        <v>9123.75</v>
      </c>
      <c r="D38">
        <v>9105.2800000000007</v>
      </c>
      <c r="E38">
        <v>1</v>
      </c>
      <c r="F38">
        <v>18</v>
      </c>
      <c r="G38" s="3">
        <v>45679</v>
      </c>
    </row>
    <row r="39" spans="1:7" x14ac:dyDescent="0.3">
      <c r="A39">
        <v>0</v>
      </c>
      <c r="B39" s="6">
        <v>9168.8799999999992</v>
      </c>
      <c r="C39">
        <v>9168.8799999999992</v>
      </c>
      <c r="D39">
        <v>9066</v>
      </c>
      <c r="E39">
        <v>1</v>
      </c>
      <c r="F39">
        <v>338</v>
      </c>
      <c r="G39" s="3">
        <v>45678</v>
      </c>
    </row>
    <row r="40" spans="1:7" x14ac:dyDescent="0.3">
      <c r="A40">
        <v>0</v>
      </c>
      <c r="B40" s="6">
        <v>9081.7199999999993</v>
      </c>
      <c r="C40">
        <v>9132</v>
      </c>
      <c r="D40">
        <v>9081.7199999999993</v>
      </c>
      <c r="E40">
        <v>1</v>
      </c>
      <c r="F40">
        <v>104</v>
      </c>
      <c r="G40" s="3">
        <v>45674</v>
      </c>
    </row>
    <row r="41" spans="1:7" x14ac:dyDescent="0.3">
      <c r="A41">
        <v>0</v>
      </c>
      <c r="B41" s="6">
        <v>9123.09</v>
      </c>
      <c r="C41">
        <v>9135</v>
      </c>
      <c r="D41">
        <v>9122.92</v>
      </c>
      <c r="E41">
        <v>1</v>
      </c>
      <c r="F41">
        <v>977</v>
      </c>
      <c r="G41" s="3">
        <v>45673</v>
      </c>
    </row>
    <row r="42" spans="1:7" x14ac:dyDescent="0.3">
      <c r="A42">
        <v>0</v>
      </c>
      <c r="B42" s="6">
        <v>9053.2099999999991</v>
      </c>
      <c r="C42">
        <v>9053.3799999999992</v>
      </c>
      <c r="D42">
        <v>9015</v>
      </c>
      <c r="E42">
        <v>1</v>
      </c>
      <c r="F42">
        <v>180</v>
      </c>
      <c r="G42" s="3">
        <v>45672</v>
      </c>
    </row>
    <row r="43" spans="1:7" x14ac:dyDescent="0.3">
      <c r="A43">
        <v>0</v>
      </c>
      <c r="B43" s="6">
        <v>9033.7000000000007</v>
      </c>
      <c r="C43">
        <v>9033.7000000000007</v>
      </c>
      <c r="D43">
        <v>9015</v>
      </c>
      <c r="E43">
        <v>957</v>
      </c>
      <c r="G43" s="3">
        <v>45671</v>
      </c>
    </row>
    <row r="44" spans="1:7" x14ac:dyDescent="0.3">
      <c r="A44">
        <v>0</v>
      </c>
      <c r="B44" s="6">
        <v>8978.84</v>
      </c>
      <c r="C44">
        <v>8980</v>
      </c>
      <c r="D44">
        <v>8978.84</v>
      </c>
      <c r="E44">
        <v>5</v>
      </c>
      <c r="F44">
        <v>501</v>
      </c>
      <c r="G44" s="3">
        <v>45670</v>
      </c>
    </row>
    <row r="45" spans="1:7" x14ac:dyDescent="0.3">
      <c r="A45">
        <v>0</v>
      </c>
      <c r="B45" s="6">
        <v>8991.86</v>
      </c>
      <c r="C45">
        <v>8995.75</v>
      </c>
      <c r="D45">
        <v>8991.86</v>
      </c>
      <c r="E45">
        <v>1</v>
      </c>
      <c r="F45">
        <v>253</v>
      </c>
      <c r="G45" s="3">
        <v>45667</v>
      </c>
    </row>
    <row r="46" spans="1:7" x14ac:dyDescent="0.3">
      <c r="A46">
        <v>0</v>
      </c>
      <c r="B46" s="6">
        <v>8971.4</v>
      </c>
      <c r="C46">
        <v>8971.57</v>
      </c>
      <c r="D46">
        <v>8960</v>
      </c>
      <c r="E46">
        <v>1</v>
      </c>
      <c r="F46">
        <v>240</v>
      </c>
      <c r="G46" s="3">
        <v>45666</v>
      </c>
    </row>
    <row r="47" spans="1:7" x14ac:dyDescent="0.3">
      <c r="A47">
        <v>0</v>
      </c>
      <c r="B47" s="6">
        <v>8917.34</v>
      </c>
      <c r="C47">
        <v>8917.34</v>
      </c>
      <c r="D47">
        <v>8845.5</v>
      </c>
      <c r="E47">
        <v>835</v>
      </c>
      <c r="G47" s="3">
        <v>45665</v>
      </c>
    </row>
    <row r="48" spans="1:7" x14ac:dyDescent="0.3">
      <c r="A48">
        <v>0</v>
      </c>
      <c r="B48" s="6">
        <v>8886.7199999999993</v>
      </c>
      <c r="C48">
        <v>8886.89</v>
      </c>
      <c r="D48">
        <v>8885.5</v>
      </c>
      <c r="E48">
        <v>1</v>
      </c>
      <c r="F48">
        <v>270</v>
      </c>
      <c r="G48" s="3">
        <v>45664</v>
      </c>
    </row>
    <row r="49" spans="1:7" x14ac:dyDescent="0.3">
      <c r="A49">
        <v>0</v>
      </c>
      <c r="B49" s="6">
        <v>8886.93</v>
      </c>
      <c r="C49">
        <v>8895</v>
      </c>
      <c r="D49">
        <v>8886.93</v>
      </c>
      <c r="E49">
        <v>1</v>
      </c>
      <c r="F49">
        <v>226</v>
      </c>
      <c r="G49" s="3">
        <v>45663</v>
      </c>
    </row>
    <row r="50" spans="1:7" x14ac:dyDescent="0.3">
      <c r="A50">
        <v>0</v>
      </c>
      <c r="B50" s="6">
        <v>8767.7900000000009</v>
      </c>
      <c r="C50">
        <v>8767.7900000000009</v>
      </c>
      <c r="D50">
        <v>8700.5</v>
      </c>
      <c r="E50">
        <v>1</v>
      </c>
      <c r="F50">
        <v>207</v>
      </c>
      <c r="G50" s="3">
        <v>45660</v>
      </c>
    </row>
    <row r="51" spans="1:7" x14ac:dyDescent="0.3">
      <c r="A51">
        <v>0</v>
      </c>
      <c r="B51" s="6">
        <v>8691.52</v>
      </c>
      <c r="C51">
        <v>8691.52</v>
      </c>
      <c r="D51">
        <v>8685</v>
      </c>
      <c r="E51">
        <v>895</v>
      </c>
      <c r="G51" s="3">
        <v>45659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D38A-75CB-459F-B584-E520BD374289}">
  <dimension ref="B1:K60"/>
  <sheetViews>
    <sheetView showGridLines="0" tabSelected="1" workbookViewId="0">
      <selection activeCell="J3" sqref="J3"/>
    </sheetView>
  </sheetViews>
  <sheetFormatPr defaultColWidth="8.88671875" defaultRowHeight="14.4" x14ac:dyDescent="0.3"/>
  <cols>
    <col min="1" max="1" width="8.88671875" style="1"/>
    <col min="2" max="4" width="14.6640625" style="1" customWidth="1"/>
    <col min="5" max="6" width="16.33203125" style="1" customWidth="1"/>
    <col min="7" max="7" width="12.5546875" style="1" customWidth="1"/>
    <col min="8" max="8" width="8.88671875" style="1"/>
    <col min="9" max="10" width="10.21875" style="1" bestFit="1" customWidth="1"/>
    <col min="11" max="11" width="9.21875" style="1" bestFit="1" customWidth="1"/>
    <col min="12" max="16384" width="8.88671875" style="1"/>
  </cols>
  <sheetData>
    <row r="1" spans="2:11" x14ac:dyDescent="0.3">
      <c r="F1" s="7"/>
      <c r="G1" s="7"/>
      <c r="I1" s="7"/>
    </row>
    <row r="2" spans="2:11" ht="15" thickBot="1" x14ac:dyDescent="0.35"/>
    <row r="3" spans="2:11" x14ac:dyDescent="0.3">
      <c r="B3" s="8" t="s">
        <v>45</v>
      </c>
      <c r="C3" s="18" t="s">
        <v>46</v>
      </c>
      <c r="E3" s="31" t="s">
        <v>54</v>
      </c>
      <c r="F3" s="32">
        <v>8500</v>
      </c>
      <c r="I3" s="37"/>
      <c r="J3" s="36"/>
      <c r="K3" s="36"/>
    </row>
    <row r="4" spans="2:11" x14ac:dyDescent="0.3">
      <c r="B4" s="9" t="s">
        <v>47</v>
      </c>
      <c r="C4" s="10">
        <f>COUNT(Copper_Spot!A2:A51)-1</f>
        <v>49</v>
      </c>
      <c r="E4" s="33" t="s">
        <v>55</v>
      </c>
      <c r="F4" s="34">
        <v>9000</v>
      </c>
      <c r="K4" s="36"/>
    </row>
    <row r="5" spans="2:11" x14ac:dyDescent="0.3">
      <c r="B5" s="13" t="s">
        <v>48</v>
      </c>
      <c r="C5" s="11">
        <f>CORREL(Copper_Spot!B2:B51,'Copper Futures Historical Data '!B2:B51)*_xlfn.STDEV.P(Copper_Spot!B2:B51)/(_xlfn.STDEV.P('Copper Futures Historical Data '!B2:B51))</f>
        <v>1.1765368950878616</v>
      </c>
      <c r="E5" s="9" t="s">
        <v>56</v>
      </c>
      <c r="F5" s="34">
        <f>_xlfn.STDEV.P(D9:D57)</f>
        <v>226.42077924494001</v>
      </c>
    </row>
    <row r="6" spans="2:11" ht="15" thickBot="1" x14ac:dyDescent="0.35">
      <c r="B6" s="14" t="s">
        <v>49</v>
      </c>
      <c r="C6" s="12">
        <f>_xlfn.COVARIANCE.P(Copper_Spot!B2:B51,'Copper Futures Historical Data '!B2:B51)/(_xlfn.VAR.P('Copper Futures Historical Data '!B2:B51))</f>
        <v>1.1765368950878616</v>
      </c>
      <c r="E6" s="35" t="s">
        <v>57</v>
      </c>
      <c r="F6" s="12">
        <f>C6+(F4-F3)/(F5^2)</f>
        <v>1.1862898775416959</v>
      </c>
    </row>
    <row r="7" spans="2:11" ht="15" thickBot="1" x14ac:dyDescent="0.35"/>
    <row r="8" spans="2:11" x14ac:dyDescent="0.3">
      <c r="B8" s="26" t="s">
        <v>0</v>
      </c>
      <c r="C8" s="27" t="s">
        <v>50</v>
      </c>
      <c r="D8" s="27" t="s">
        <v>51</v>
      </c>
      <c r="E8" s="28" t="s">
        <v>52</v>
      </c>
      <c r="F8" s="29" t="s">
        <v>53</v>
      </c>
    </row>
    <row r="9" spans="2:11" x14ac:dyDescent="0.3">
      <c r="B9" s="19">
        <v>45730</v>
      </c>
      <c r="C9" s="20">
        <f>Copper_Spot!B2</f>
        <v>9759</v>
      </c>
      <c r="D9" s="20">
        <f>'Copper Futures Historical Data '!B2</f>
        <v>9795.5300000000007</v>
      </c>
      <c r="E9" s="2">
        <f>Copper_Spot!B2/Copper_Spot!B3-1</f>
        <v>5.823241432620474E-3</v>
      </c>
      <c r="F9" s="21">
        <f>'Copper Futures Historical Data '!B2/'Copper Futures Historical Data '!B3-1</f>
        <v>4.458549740823825E-3</v>
      </c>
    </row>
    <row r="10" spans="2:11" x14ac:dyDescent="0.3">
      <c r="B10" s="19">
        <f>Copper_Spot!G3</f>
        <v>45729</v>
      </c>
      <c r="C10" s="20">
        <f>Copper_Spot!B3</f>
        <v>9702.5</v>
      </c>
      <c r="D10" s="20">
        <f>'Copper Futures Historical Data '!B3</f>
        <v>9752.0499999999993</v>
      </c>
      <c r="E10" s="2">
        <f>Copper_Spot!B3/Copper_Spot!B4-1</f>
        <v>-6.4614565413287917E-3</v>
      </c>
      <c r="F10" s="21">
        <f>'Copper Futures Historical Data '!B3/'Copper Futures Historical Data '!B4-1</f>
        <v>-2.9700135976526987E-3</v>
      </c>
    </row>
    <row r="11" spans="2:11" x14ac:dyDescent="0.3">
      <c r="B11" s="19">
        <f>Copper_Spot!G4</f>
        <v>45728</v>
      </c>
      <c r="C11" s="20">
        <f>Copper_Spot!B4</f>
        <v>9765.6</v>
      </c>
      <c r="D11" s="20">
        <f>'Copper Futures Historical Data '!B4</f>
        <v>9781.1</v>
      </c>
      <c r="E11" s="2">
        <f>Copper_Spot!B4/Copper_Spot!B5-1</f>
        <v>1.3115223494114758E-2</v>
      </c>
      <c r="F11" s="21">
        <f>'Copper Futures Historical Data '!B4/'Copper Futures Historical Data '!B5-1</f>
        <v>1.3517224228419833E-2</v>
      </c>
    </row>
    <row r="12" spans="2:11" x14ac:dyDescent="0.3">
      <c r="B12" s="19">
        <f>Copper_Spot!G5</f>
        <v>45727</v>
      </c>
      <c r="C12" s="20">
        <f>Copper_Spot!B5</f>
        <v>9639.18</v>
      </c>
      <c r="D12" s="20">
        <f>'Copper Futures Historical Data '!B5</f>
        <v>9650.65</v>
      </c>
      <c r="E12" s="2">
        <f>Copper_Spot!B5/Copper_Spot!B6-1</f>
        <v>9.6924051892548491E-3</v>
      </c>
      <c r="F12" s="21">
        <f>'Copper Futures Historical Data '!B5/'Copper Futures Historical Data '!B6-1</f>
        <v>1.3154372280283599E-2</v>
      </c>
    </row>
    <row r="13" spans="2:11" x14ac:dyDescent="0.3">
      <c r="B13" s="19">
        <f>Copper_Spot!G6</f>
        <v>45726</v>
      </c>
      <c r="C13" s="20">
        <f>Copper_Spot!B6</f>
        <v>9546.65</v>
      </c>
      <c r="D13" s="20">
        <f>'Copper Futures Historical Data '!B6</f>
        <v>9525.35</v>
      </c>
      <c r="E13" s="2">
        <f>Copper_Spot!B6/Copper_Spot!B7-1</f>
        <v>-1.2056110067628079E-2</v>
      </c>
      <c r="F13" s="21">
        <f>'Copper Futures Historical Data '!B6/'Copper Futures Historical Data '!B7-1</f>
        <v>-6.1849022862644487E-3</v>
      </c>
    </row>
    <row r="14" spans="2:11" x14ac:dyDescent="0.3">
      <c r="B14" s="19">
        <f>Copper_Spot!G7</f>
        <v>45723</v>
      </c>
      <c r="C14" s="20">
        <f>Copper_Spot!B7</f>
        <v>9663.15</v>
      </c>
      <c r="D14" s="20">
        <f>'Copper Futures Historical Data '!B7</f>
        <v>9584.6299999999992</v>
      </c>
      <c r="E14" s="2">
        <f>Copper_Spot!B7/Copper_Spot!B8-1</f>
        <v>9.4779366065878001E-4</v>
      </c>
      <c r="F14" s="21">
        <f>'Copper Futures Historical Data '!B7/'Copper Futures Historical Data '!B8-1</f>
        <v>-1.2758922593603672E-2</v>
      </c>
    </row>
    <row r="15" spans="2:11" x14ac:dyDescent="0.3">
      <c r="B15" s="19">
        <f>Copper_Spot!G8</f>
        <v>45722</v>
      </c>
      <c r="C15" s="20">
        <f>Copper_Spot!B8</f>
        <v>9654</v>
      </c>
      <c r="D15" s="20">
        <f>'Copper Futures Historical Data '!B8</f>
        <v>9708.5</v>
      </c>
      <c r="E15" s="2">
        <f>Copper_Spot!B8/Copper_Spot!B9-1</f>
        <v>6.9970334580866655E-3</v>
      </c>
      <c r="F15" s="21">
        <f>'Copper Futures Historical Data '!B8/'Copper Futures Historical Data '!B9-1</f>
        <v>1.225106871024928E-2</v>
      </c>
    </row>
    <row r="16" spans="2:11" x14ac:dyDescent="0.3">
      <c r="B16" s="19">
        <f>Copper_Spot!G9</f>
        <v>45721</v>
      </c>
      <c r="C16" s="20">
        <f>Copper_Spot!B9</f>
        <v>9586.92</v>
      </c>
      <c r="D16" s="20">
        <f>'Copper Futures Historical Data '!B9</f>
        <v>9591</v>
      </c>
      <c r="E16" s="2">
        <f>Copper_Spot!B9/Copper_Spot!B10-1</f>
        <v>2.7714321549592302E-2</v>
      </c>
      <c r="F16" s="21">
        <f>'Copper Futures Historical Data '!B9/'Copper Futures Historical Data '!B10-1</f>
        <v>2.404492942407499E-2</v>
      </c>
    </row>
    <row r="17" spans="2:6" x14ac:dyDescent="0.3">
      <c r="B17" s="19">
        <f>Copper_Spot!G10</f>
        <v>45720</v>
      </c>
      <c r="C17" s="20">
        <f>Copper_Spot!B10</f>
        <v>9328.39</v>
      </c>
      <c r="D17" s="20">
        <f>'Copper Futures Historical Data '!B10</f>
        <v>9365.7999999999993</v>
      </c>
      <c r="E17" s="2">
        <f>Copper_Spot!B10/Copper_Spot!B11-1</f>
        <v>-7.0138424658410248E-3</v>
      </c>
      <c r="F17" s="21">
        <f>'Copper Futures Historical Data '!B10/'Copper Futures Historical Data '!B11-1</f>
        <v>-4.8134649509622429E-3</v>
      </c>
    </row>
    <row r="18" spans="2:6" x14ac:dyDescent="0.3">
      <c r="B18" s="19">
        <f>Copper_Spot!G11</f>
        <v>45719</v>
      </c>
      <c r="C18" s="20">
        <f>Copper_Spot!B11</f>
        <v>9394.2800000000007</v>
      </c>
      <c r="D18" s="20">
        <f>'Copper Futures Historical Data '!B11</f>
        <v>9411.1</v>
      </c>
      <c r="E18" s="2">
        <f>Copper_Spot!B11/Copper_Spot!B12-1</f>
        <v>6.0205224639808819E-3</v>
      </c>
      <c r="F18" s="21">
        <f>'Copper Futures Historical Data '!B11/'Copper Futures Historical Data '!B12-1</f>
        <v>4.9333148245043201E-3</v>
      </c>
    </row>
    <row r="19" spans="2:6" x14ac:dyDescent="0.3">
      <c r="B19" s="19">
        <f>Copper_Spot!G12</f>
        <v>45716</v>
      </c>
      <c r="C19" s="20">
        <f>Copper_Spot!B12</f>
        <v>9338.06</v>
      </c>
      <c r="D19" s="20">
        <f>'Copper Futures Historical Data '!B12</f>
        <v>9364.9</v>
      </c>
      <c r="E19" s="2">
        <f>Copper_Spot!B12/Copper_Spot!B13-1</f>
        <v>-4.6102303409651935E-3</v>
      </c>
      <c r="F19" s="21">
        <f>'Copper Futures Historical Data '!B12/'Copper Futures Historical Data '!B13-1</f>
        <v>-5.3582713335139642E-3</v>
      </c>
    </row>
    <row r="20" spans="2:6" x14ac:dyDescent="0.3">
      <c r="B20" s="19">
        <f>Copper_Spot!G13</f>
        <v>45715</v>
      </c>
      <c r="C20" s="20">
        <f>Copper_Spot!B13</f>
        <v>9381.31</v>
      </c>
      <c r="D20" s="20">
        <f>'Copper Futures Historical Data '!B13</f>
        <v>9415.35</v>
      </c>
      <c r="E20" s="2">
        <f>Copper_Spot!B13/Copper_Spot!B14-1</f>
        <v>-7.069146177538399E-3</v>
      </c>
      <c r="F20" s="21">
        <f>'Copper Futures Historical Data '!B13/'Copper Futures Historical Data '!B14-1</f>
        <v>-4.9197307094769327E-3</v>
      </c>
    </row>
    <row r="21" spans="2:6" x14ac:dyDescent="0.3">
      <c r="B21" s="19">
        <f>Copper_Spot!G14</f>
        <v>45714</v>
      </c>
      <c r="C21" s="20">
        <f>Copper_Spot!B14</f>
        <v>9448.1</v>
      </c>
      <c r="D21" s="20">
        <f>'Copper Futures Historical Data '!B14</f>
        <v>9461.9</v>
      </c>
      <c r="E21" s="2">
        <f>Copper_Spot!B14/Copper_Spot!B15-1</f>
        <v>8.9973675357892802E-3</v>
      </c>
      <c r="F21" s="21">
        <f>'Copper Futures Historical Data '!B14/'Copper Futures Historical Data '!B15-1</f>
        <v>5.8146951271365044E-3</v>
      </c>
    </row>
    <row r="22" spans="2:6" x14ac:dyDescent="0.3">
      <c r="B22" s="19">
        <f>Copper_Spot!G15</f>
        <v>45713</v>
      </c>
      <c r="C22" s="20">
        <f>Copper_Spot!B15</f>
        <v>9363.85</v>
      </c>
      <c r="D22" s="20">
        <f>'Copper Futures Historical Data '!B15</f>
        <v>9407.2000000000007</v>
      </c>
      <c r="E22" s="2">
        <f>Copper_Spot!B15/Copper_Spot!B16-1</f>
        <v>-1.3239910680131306E-2</v>
      </c>
      <c r="F22" s="21">
        <f>'Copper Futures Historical Data '!B15/'Copper Futures Historical Data '!B16-1</f>
        <v>-8.719750894367162E-3</v>
      </c>
    </row>
    <row r="23" spans="2:6" x14ac:dyDescent="0.3">
      <c r="B23" s="19">
        <f>Copper_Spot!G16</f>
        <v>45712</v>
      </c>
      <c r="C23" s="20">
        <f>Copper_Spot!B16</f>
        <v>9489.49</v>
      </c>
      <c r="D23" s="20">
        <f>'Copper Futures Historical Data '!B16</f>
        <v>9489.9500000000007</v>
      </c>
      <c r="E23" s="2">
        <f>Copper_Spot!B16/Copper_Spot!B17-1</f>
        <v>-3.083358896672328E-3</v>
      </c>
      <c r="F23" s="21">
        <f>'Copper Futures Historical Data '!B16/'Copper Futures Historical Data '!B17-1</f>
        <v>-6.8495301086295424E-3</v>
      </c>
    </row>
    <row r="24" spans="2:6" x14ac:dyDescent="0.3">
      <c r="B24" s="19">
        <f>Copper_Spot!G17</f>
        <v>45709</v>
      </c>
      <c r="C24" s="20">
        <f>Copper_Spot!B17</f>
        <v>9518.84</v>
      </c>
      <c r="D24" s="20">
        <f>'Copper Futures Historical Data '!B17</f>
        <v>9555.4</v>
      </c>
      <c r="E24" s="2">
        <f>Copper_Spot!B17/Copper_Spot!B18-1</f>
        <v>-1.391089056975936E-3</v>
      </c>
      <c r="F24" s="21">
        <f>'Copper Futures Historical Data '!B17/'Copper Futures Historical Data '!B18-1</f>
        <v>4.6068474505278623E-4</v>
      </c>
    </row>
    <row r="25" spans="2:6" x14ac:dyDescent="0.3">
      <c r="B25" s="19">
        <f>Copper_Spot!G18</f>
        <v>45708</v>
      </c>
      <c r="C25" s="20">
        <f>Copper_Spot!B18</f>
        <v>9532.1</v>
      </c>
      <c r="D25" s="20">
        <f>'Copper Futures Historical Data '!B18</f>
        <v>9551</v>
      </c>
      <c r="E25" s="2">
        <f>Copper_Spot!B18/Copper_Spot!B19-1</f>
        <v>1.1265755773182784E-2</v>
      </c>
      <c r="F25" s="21">
        <f>'Copper Futures Historical Data '!B18/'Copper Futures Historical Data '!B19-1</f>
        <v>1.1222869242985656E-2</v>
      </c>
    </row>
    <row r="26" spans="2:6" x14ac:dyDescent="0.3">
      <c r="B26" s="19">
        <f>Copper_Spot!G19</f>
        <v>45707</v>
      </c>
      <c r="C26" s="20">
        <f>Copper_Spot!B19</f>
        <v>9425.91</v>
      </c>
      <c r="D26" s="20">
        <f>'Copper Futures Historical Data '!B19</f>
        <v>9445</v>
      </c>
      <c r="E26" s="2">
        <f>Copper_Spot!B19/Copper_Spot!B20-1</f>
        <v>2.6337203427240219E-3</v>
      </c>
      <c r="F26" s="21">
        <f>'Copper Futures Historical Data '!B19/'Copper Futures Historical Data '!B20-1</f>
        <v>-2.0076077768385048E-3</v>
      </c>
    </row>
    <row r="27" spans="2:6" x14ac:dyDescent="0.3">
      <c r="B27" s="19">
        <f>Copper_Spot!G20</f>
        <v>45706</v>
      </c>
      <c r="C27" s="20">
        <f>Copper_Spot!B20</f>
        <v>9401.15</v>
      </c>
      <c r="D27" s="20">
        <f>'Copper Futures Historical Data '!B20</f>
        <v>9464</v>
      </c>
      <c r="E27" s="2">
        <f>Copper_Spot!B20/Copper_Spot!B21-1</f>
        <v>-4.1789188831074853E-2</v>
      </c>
      <c r="F27" s="21">
        <f>'Copper Futures Historical Data '!B20/'Copper Futures Historical Data '!B21-1</f>
        <v>-1.0555203715432171E-3</v>
      </c>
    </row>
    <row r="28" spans="2:6" x14ac:dyDescent="0.3">
      <c r="B28" s="19">
        <f>Copper_Spot!G21</f>
        <v>45702</v>
      </c>
      <c r="C28" s="20">
        <f>Copper_Spot!B21</f>
        <v>9811.15</v>
      </c>
      <c r="D28" s="20">
        <f>'Copper Futures Historical Data '!B21</f>
        <v>9474</v>
      </c>
      <c r="E28" s="2">
        <f>Copper_Spot!B21/Copper_Spot!B22-1</f>
        <v>3.9880740401573744E-2</v>
      </c>
      <c r="F28" s="21">
        <f>'Copper Futures Historical Data '!B21/'Copper Futures Historical Data '!B22-1</f>
        <v>-1.3702961947928971E-3</v>
      </c>
    </row>
    <row r="29" spans="2:6" x14ac:dyDescent="0.3">
      <c r="B29" s="19">
        <f>Copper_Spot!G22</f>
        <v>45701</v>
      </c>
      <c r="C29" s="20">
        <f>Copper_Spot!B22</f>
        <v>9434.8799999999992</v>
      </c>
      <c r="D29" s="20">
        <f>'Copper Futures Historical Data '!B22</f>
        <v>9487</v>
      </c>
      <c r="E29" s="2">
        <f>Copper_Spot!B22/Copper_Spot!B23-1</f>
        <v>9.6946905543382478E-3</v>
      </c>
      <c r="F29" s="21">
        <f>'Copper Futures Historical Data '!B22/'Copper Futures Historical Data '!B23-1</f>
        <v>4.2180744490138977E-4</v>
      </c>
    </row>
    <row r="30" spans="2:6" x14ac:dyDescent="0.3">
      <c r="B30" s="19">
        <f>Copper_Spot!G23</f>
        <v>45700</v>
      </c>
      <c r="C30" s="20">
        <f>Copper_Spot!B23</f>
        <v>9344.2900000000009</v>
      </c>
      <c r="D30" s="20">
        <f>'Copper Futures Historical Data '!B23</f>
        <v>9483</v>
      </c>
      <c r="E30" s="2">
        <f>Copper_Spot!B23/Copper_Spot!B24-1</f>
        <v>1.1378740058620052E-2</v>
      </c>
      <c r="F30" s="21">
        <f>'Copper Futures Historical Data '!B23/'Copper Futures Historical Data '!B24-1</f>
        <v>1.2924588763084888E-2</v>
      </c>
    </row>
    <row r="31" spans="2:6" x14ac:dyDescent="0.3">
      <c r="B31" s="19">
        <f>Copper_Spot!G24</f>
        <v>45699</v>
      </c>
      <c r="C31" s="20">
        <f>Copper_Spot!B24</f>
        <v>9239.16</v>
      </c>
      <c r="D31" s="20">
        <f>'Copper Futures Historical Data '!B24</f>
        <v>9362</v>
      </c>
      <c r="E31" s="2">
        <f>Copper_Spot!B24/Copper_Spot!B25-1</f>
        <v>-9.7533161274833136E-3</v>
      </c>
      <c r="F31" s="21">
        <f>'Copper Futures Historical Data '!B24/'Copper Futures Historical Data '!B25-1</f>
        <v>-1.1195606252640489E-2</v>
      </c>
    </row>
    <row r="32" spans="2:6" x14ac:dyDescent="0.3">
      <c r="B32" s="19">
        <f>Copper_Spot!G25</f>
        <v>45698</v>
      </c>
      <c r="C32" s="20">
        <f>Copper_Spot!B25</f>
        <v>9330.16</v>
      </c>
      <c r="D32" s="20">
        <f>'Copper Futures Historical Data '!B25</f>
        <v>9468</v>
      </c>
      <c r="E32" s="2">
        <f>Copper_Spot!B25/Copper_Spot!B26-1</f>
        <v>4.5391903531437627E-3</v>
      </c>
      <c r="F32" s="21">
        <f>'Copper Futures Historical Data '!B25/'Copper Futures Historical Data '!B26-1</f>
        <v>3.1695721077662498E-4</v>
      </c>
    </row>
    <row r="33" spans="2:6" x14ac:dyDescent="0.3">
      <c r="B33" s="19">
        <f>Copper_Spot!G26</f>
        <v>45695</v>
      </c>
      <c r="C33" s="20">
        <f>Copper_Spot!B26</f>
        <v>9288</v>
      </c>
      <c r="D33" s="20">
        <f>'Copper Futures Historical Data '!B26</f>
        <v>9465</v>
      </c>
      <c r="E33" s="2">
        <f>Copper_Spot!B26/Copper_Spot!B27-1</f>
        <v>1.3453795541588764E-2</v>
      </c>
      <c r="F33" s="21">
        <f>'Copper Futures Historical Data '!B26/'Copper Futures Historical Data '!B27-1</f>
        <v>1.8837459634015064E-2</v>
      </c>
    </row>
    <row r="34" spans="2:6" x14ac:dyDescent="0.3">
      <c r="B34" s="19">
        <f>Copper_Spot!G27</f>
        <v>45694</v>
      </c>
      <c r="C34" s="20">
        <f>Copper_Spot!B27</f>
        <v>9164.7000000000007</v>
      </c>
      <c r="D34" s="20">
        <f>'Copper Futures Historical Data '!B27</f>
        <v>9290</v>
      </c>
      <c r="E34" s="2">
        <f>Copper_Spot!B27/Copper_Spot!B28-1</f>
        <v>5.5253589398684966E-3</v>
      </c>
      <c r="F34" s="21">
        <f>'Copper Futures Historical Data '!B27/'Copper Futures Historical Data '!B28-1</f>
        <v>2.4819251106076301E-3</v>
      </c>
    </row>
    <row r="35" spans="2:6" x14ac:dyDescent="0.3">
      <c r="B35" s="19">
        <f>Copper_Spot!G28</f>
        <v>45693</v>
      </c>
      <c r="C35" s="20">
        <f>Copper_Spot!B28</f>
        <v>9114.34</v>
      </c>
      <c r="D35" s="20">
        <f>'Copper Futures Historical Data '!B28</f>
        <v>9267</v>
      </c>
      <c r="E35" s="2">
        <f>Copper_Spot!B28/Copper_Spot!B29-1</f>
        <v>9.9327401464868181E-3</v>
      </c>
      <c r="F35" s="21">
        <f>'Copper Futures Historical Data '!B28/'Copper Futures Historical Data '!B29-1</f>
        <v>9.6971017650904212E-3</v>
      </c>
    </row>
    <row r="36" spans="2:6" x14ac:dyDescent="0.3">
      <c r="B36" s="19">
        <f>Copper_Spot!G29</f>
        <v>45692</v>
      </c>
      <c r="C36" s="20">
        <f>Copper_Spot!B29</f>
        <v>9024.7000000000007</v>
      </c>
      <c r="D36" s="20">
        <f>'Copper Futures Historical Data '!B29</f>
        <v>9178</v>
      </c>
      <c r="E36" s="2">
        <f>Copper_Spot!B29/Copper_Spot!B30-1</f>
        <v>5.1377892025123995E-3</v>
      </c>
      <c r="F36" s="21">
        <f>'Copper Futures Historical Data '!B29/'Copper Futures Historical Data '!B30-1</f>
        <v>5.0372317126587962E-3</v>
      </c>
    </row>
    <row r="37" spans="2:6" x14ac:dyDescent="0.3">
      <c r="B37" s="19">
        <f>Copper_Spot!G30</f>
        <v>45691</v>
      </c>
      <c r="C37" s="20">
        <f>Copper_Spot!B30</f>
        <v>8978.57</v>
      </c>
      <c r="D37" s="20">
        <f>'Copper Futures Historical Data '!B30</f>
        <v>9132</v>
      </c>
      <c r="E37" s="2">
        <f>Copper_Spot!B30/Copper_Spot!B31-1</f>
        <v>5.6112637439562629E-3</v>
      </c>
      <c r="F37" s="21">
        <f>'Copper Futures Historical Data '!B30/'Copper Futures Historical Data '!B31-1</f>
        <v>9.3953796838730508E-3</v>
      </c>
    </row>
    <row r="38" spans="2:6" x14ac:dyDescent="0.3">
      <c r="B38" s="19">
        <f>Copper_Spot!G31</f>
        <v>45688</v>
      </c>
      <c r="C38" s="20">
        <f>Copper_Spot!B31</f>
        <v>8928.4699999999993</v>
      </c>
      <c r="D38" s="20">
        <f>'Copper Futures Historical Data '!B31</f>
        <v>9047</v>
      </c>
      <c r="E38" s="2">
        <f>Copper_Spot!B31/Copper_Spot!B32-1</f>
        <v>-8.903635160756207E-3</v>
      </c>
      <c r="F38" s="21">
        <f>'Copper Futures Historical Data '!B31/'Copper Futures Historical Data '!B32-1</f>
        <v>-8.2218811664108715E-3</v>
      </c>
    </row>
    <row r="39" spans="2:6" x14ac:dyDescent="0.3">
      <c r="B39" s="19">
        <f>Copper_Spot!G32</f>
        <v>45687</v>
      </c>
      <c r="C39" s="20">
        <f>Copper_Spot!B32</f>
        <v>9008.68</v>
      </c>
      <c r="D39" s="20">
        <f>'Copper Futures Historical Data '!B32</f>
        <v>9122</v>
      </c>
      <c r="E39" s="2">
        <f>Copper_Spot!B32/Copper_Spot!B33-1</f>
        <v>7.2541872582125855E-3</v>
      </c>
      <c r="F39" s="21">
        <f>'Copper Futures Historical Data '!B32/'Copper Futures Historical Data '!B33-1</f>
        <v>4.9575851052110487E-3</v>
      </c>
    </row>
    <row r="40" spans="2:6" x14ac:dyDescent="0.3">
      <c r="B40" s="19">
        <f>Copper_Spot!G33</f>
        <v>45686</v>
      </c>
      <c r="C40" s="20">
        <f>Copper_Spot!B33</f>
        <v>8943.7999999999993</v>
      </c>
      <c r="D40" s="20">
        <f>'Copper Futures Historical Data '!B33</f>
        <v>9077</v>
      </c>
      <c r="E40" s="2">
        <f>Copper_Spot!B33/Copper_Spot!B34-1</f>
        <v>9.309007358957011E-3</v>
      </c>
      <c r="F40" s="21">
        <f>'Copper Futures Historical Data '!B33/'Copper Futures Historical Data '!B34-1</f>
        <v>6.5424706143268896E-3</v>
      </c>
    </row>
    <row r="41" spans="2:6" x14ac:dyDescent="0.3">
      <c r="B41" s="19">
        <f>Copper_Spot!G34</f>
        <v>45685</v>
      </c>
      <c r="C41" s="20">
        <f>Copper_Spot!B34</f>
        <v>8861.31</v>
      </c>
      <c r="D41" s="20">
        <f>'Copper Futures Historical Data '!B34</f>
        <v>9018</v>
      </c>
      <c r="E41" s="2">
        <f>Copper_Spot!B34/Copper_Spot!B35-1</f>
        <v>-1.2343876434174561E-2</v>
      </c>
      <c r="F41" s="21">
        <f>'Copper Futures Historical Data '!B34/'Copper Futures Historical Data '!B35-1</f>
        <v>-8.5751978891820402E-3</v>
      </c>
    </row>
    <row r="42" spans="2:6" x14ac:dyDescent="0.3">
      <c r="B42" s="19">
        <f>Copper_Spot!G35</f>
        <v>45684</v>
      </c>
      <c r="C42" s="20">
        <f>Copper_Spot!B35</f>
        <v>8972.06</v>
      </c>
      <c r="D42" s="20">
        <f>'Copper Futures Historical Data '!B35</f>
        <v>9096</v>
      </c>
      <c r="E42" s="2">
        <f>Copper_Spot!B35/Copper_Spot!B36-1</f>
        <v>-2.0098120593092239E-2</v>
      </c>
      <c r="F42" s="21">
        <f>'Copper Futures Historical Data '!B35/'Copper Futures Historical Data '!B36-1</f>
        <v>-1.9933196853787361E-2</v>
      </c>
    </row>
    <row r="43" spans="2:6" x14ac:dyDescent="0.3">
      <c r="B43" s="19">
        <f>Copper_Spot!G36</f>
        <v>45681</v>
      </c>
      <c r="C43" s="20">
        <f>Copper_Spot!B36</f>
        <v>9156.08</v>
      </c>
      <c r="D43" s="20">
        <f>'Copper Futures Historical Data '!B36</f>
        <v>9281</v>
      </c>
      <c r="E43" s="2">
        <f>Copper_Spot!B36/Copper_Spot!B37-1</f>
        <v>4.2038880206192175E-3</v>
      </c>
      <c r="F43" s="21">
        <f>'Copper Futures Historical Data '!B36/'Copper Futures Historical Data '!B37-1</f>
        <v>4.0025962786671698E-3</v>
      </c>
    </row>
    <row r="44" spans="2:6" x14ac:dyDescent="0.3">
      <c r="B44" s="19">
        <f>Copper_Spot!G37</f>
        <v>45680</v>
      </c>
      <c r="C44" s="20">
        <f>Copper_Spot!B37</f>
        <v>9117.75</v>
      </c>
      <c r="D44" s="20">
        <f>'Copper Futures Historical Data '!B37</f>
        <v>9244</v>
      </c>
      <c r="E44" s="2">
        <f>Copper_Spot!B37/Copper_Spot!B38-1</f>
        <v>1.3508393324876966E-3</v>
      </c>
      <c r="F44" s="21">
        <f>'Copper Futures Historical Data '!B37/'Copper Futures Historical Data '!B38-1</f>
        <v>1.0818998160777582E-4</v>
      </c>
    </row>
    <row r="45" spans="2:6" x14ac:dyDescent="0.3">
      <c r="B45" s="19">
        <f>Copper_Spot!G38</f>
        <v>45679</v>
      </c>
      <c r="C45" s="20">
        <f>Copper_Spot!B38</f>
        <v>9105.4500000000007</v>
      </c>
      <c r="D45" s="20">
        <f>'Copper Futures Historical Data '!B38</f>
        <v>9243</v>
      </c>
      <c r="E45" s="2">
        <f>Copper_Spot!B38/Copper_Spot!B39-1</f>
        <v>-6.9179659893028322E-3</v>
      </c>
      <c r="F45" s="21">
        <f>'Copper Futures Historical Data '!B38/'Copper Futures Historical Data '!B39-1</f>
        <v>-5.2733534222987322E-3</v>
      </c>
    </row>
    <row r="46" spans="2:6" x14ac:dyDescent="0.3">
      <c r="B46" s="19">
        <f>Copper_Spot!G39</f>
        <v>45678</v>
      </c>
      <c r="C46" s="20">
        <f>Copper_Spot!B39</f>
        <v>9168.8799999999992</v>
      </c>
      <c r="D46" s="20">
        <f>'Copper Futures Historical Data '!B39</f>
        <v>9292</v>
      </c>
      <c r="E46" s="2">
        <f>Copper_Spot!B39/Copper_Spot!B40-1</f>
        <v>9.5973009518020014E-3</v>
      </c>
      <c r="F46" s="21">
        <f>'Copper Futures Historical Data '!B39/'Copper Futures Historical Data '!B40-1</f>
        <v>1.0769063417817915E-2</v>
      </c>
    </row>
    <row r="47" spans="2:6" x14ac:dyDescent="0.3">
      <c r="B47" s="19">
        <f>Copper_Spot!G40</f>
        <v>45674</v>
      </c>
      <c r="C47" s="20">
        <f>Copper_Spot!B40</f>
        <v>9081.7199999999993</v>
      </c>
      <c r="D47" s="20">
        <f>'Copper Futures Historical Data '!B40</f>
        <v>9193</v>
      </c>
      <c r="E47" s="2">
        <f>Copper_Spot!B40/Copper_Spot!B41-1</f>
        <v>-4.534647800251923E-3</v>
      </c>
      <c r="F47" s="21">
        <f>'Copper Futures Historical Data '!B40/'Copper Futures Historical Data '!B41-1</f>
        <v>-5.7322085226043651E-3</v>
      </c>
    </row>
    <row r="48" spans="2:6" x14ac:dyDescent="0.3">
      <c r="B48" s="19">
        <f>Copper_Spot!G41</f>
        <v>45673</v>
      </c>
      <c r="C48" s="20">
        <f>Copper_Spot!B41</f>
        <v>9123.09</v>
      </c>
      <c r="D48" s="20">
        <f>'Copper Futures Historical Data '!B41</f>
        <v>9246</v>
      </c>
      <c r="E48" s="2">
        <f>Copper_Spot!B41/Copper_Spot!B42-1</f>
        <v>7.7188091295796735E-3</v>
      </c>
      <c r="F48" s="21">
        <f>'Copper Futures Historical Data '!B41/'Copper Futures Historical Data '!B42-1</f>
        <v>8.5628579220071721E-3</v>
      </c>
    </row>
    <row r="49" spans="2:6" x14ac:dyDescent="0.3">
      <c r="B49" s="19">
        <f>Copper_Spot!G42</f>
        <v>45672</v>
      </c>
      <c r="C49" s="20">
        <f>Copper_Spot!B42</f>
        <v>9053.2099999999991</v>
      </c>
      <c r="D49" s="20">
        <f>'Copper Futures Historical Data '!B42</f>
        <v>9167.5</v>
      </c>
      <c r="E49" s="2">
        <f>Copper_Spot!B42/Copper_Spot!B43-1</f>
        <v>2.1596909350540816E-3</v>
      </c>
      <c r="F49" s="21">
        <f>'Copper Futures Historical Data '!B42/'Copper Futures Historical Data '!B43-1</f>
        <v>1.4747651299977793E-3</v>
      </c>
    </row>
    <row r="50" spans="2:6" x14ac:dyDescent="0.3">
      <c r="B50" s="19">
        <f>Copper_Spot!G43</f>
        <v>45671</v>
      </c>
      <c r="C50" s="20">
        <f>Copper_Spot!B43</f>
        <v>9033.7000000000007</v>
      </c>
      <c r="D50" s="20">
        <f>'Copper Futures Historical Data '!B43</f>
        <v>9154</v>
      </c>
      <c r="E50" s="2">
        <f>Copper_Spot!B43/Copper_Spot!B44-1</f>
        <v>6.1099206579025012E-3</v>
      </c>
      <c r="F50" s="21">
        <f>'Copper Futures Historical Data '!B43/'Copper Futures Historical Data '!B44-1</f>
        <v>6.5424157457805165E-3</v>
      </c>
    </row>
    <row r="51" spans="2:6" x14ac:dyDescent="0.3">
      <c r="B51" s="19">
        <f>Copper_Spot!G44</f>
        <v>45670</v>
      </c>
      <c r="C51" s="20">
        <f>Copper_Spot!B44</f>
        <v>8978.84</v>
      </c>
      <c r="D51" s="20">
        <f>'Copper Futures Historical Data '!B44</f>
        <v>9094.5</v>
      </c>
      <c r="E51" s="2">
        <f>Copper_Spot!B44/Copper_Spot!B45-1</f>
        <v>-1.4479762807695362E-3</v>
      </c>
      <c r="F51" s="21">
        <f>'Copper Futures Historical Data '!B44/'Copper Futures Historical Data '!B45-1</f>
        <v>3.299785513941611E-4</v>
      </c>
    </row>
    <row r="52" spans="2:6" x14ac:dyDescent="0.3">
      <c r="B52" s="19">
        <f>Copper_Spot!G45</f>
        <v>45667</v>
      </c>
      <c r="C52" s="20">
        <f>Copper_Spot!B45</f>
        <v>8991.86</v>
      </c>
      <c r="D52" s="20">
        <f>'Copper Futures Historical Data '!B45</f>
        <v>9091.5</v>
      </c>
      <c r="E52" s="2">
        <f>Copper_Spot!B45/Copper_Spot!B46-1</f>
        <v>2.2805805114030075E-3</v>
      </c>
      <c r="F52" s="21">
        <f>'Copper Futures Historical Data '!B45/'Copper Futures Historical Data '!B46-1</f>
        <v>1.4319546180536769E-3</v>
      </c>
    </row>
    <row r="53" spans="2:6" x14ac:dyDescent="0.3">
      <c r="B53" s="19">
        <f>Copper_Spot!G46</f>
        <v>45666</v>
      </c>
      <c r="C53" s="20">
        <f>Copper_Spot!B46</f>
        <v>8971.4</v>
      </c>
      <c r="D53" s="20">
        <f>'Copper Futures Historical Data '!B46</f>
        <v>9078.5</v>
      </c>
      <c r="E53" s="2">
        <f>Copper_Spot!B46/Copper_Spot!B47-1</f>
        <v>6.0623459462125773E-3</v>
      </c>
      <c r="F53" s="21">
        <f>'Copper Futures Historical Data '!B46/'Copper Futures Historical Data '!B47-1</f>
        <v>5.204008193544718E-3</v>
      </c>
    </row>
    <row r="54" spans="2:6" x14ac:dyDescent="0.3">
      <c r="B54" s="19">
        <f>Copper_Spot!G47</f>
        <v>45665</v>
      </c>
      <c r="C54" s="20">
        <f>Copper_Spot!B47</f>
        <v>8917.34</v>
      </c>
      <c r="D54" s="20">
        <f>'Copper Futures Historical Data '!B47</f>
        <v>9031.5</v>
      </c>
      <c r="E54" s="2">
        <f>Copper_Spot!B47/Copper_Spot!B48-1</f>
        <v>3.44559072413686E-3</v>
      </c>
      <c r="F54" s="21">
        <f>'Copper Futures Historical Data '!B47/'Copper Futures Historical Data '!B48-1</f>
        <v>3.1656114628457743E-3</v>
      </c>
    </row>
    <row r="55" spans="2:6" x14ac:dyDescent="0.3">
      <c r="B55" s="19">
        <f>Copper_Spot!G48</f>
        <v>45664</v>
      </c>
      <c r="C55" s="20">
        <f>Copper_Spot!B48</f>
        <v>8886.7199999999993</v>
      </c>
      <c r="D55" s="20">
        <f>'Copper Futures Historical Data '!B48</f>
        <v>9003</v>
      </c>
      <c r="E55" s="2">
        <f>Copper_Spot!B48/Copper_Spot!B49-1</f>
        <v>-2.3630207507063794E-5</v>
      </c>
      <c r="F55" s="21">
        <f>'Copper Futures Historical Data '!B48/'Copper Futures Historical Data '!B49-1</f>
        <v>0</v>
      </c>
    </row>
    <row r="56" spans="2:6" x14ac:dyDescent="0.3">
      <c r="B56" s="19">
        <f>Copper_Spot!G49</f>
        <v>45663</v>
      </c>
      <c r="C56" s="20">
        <f>Copper_Spot!B49</f>
        <v>8886.93</v>
      </c>
      <c r="D56" s="20">
        <f>'Copper Futures Historical Data '!B49</f>
        <v>9003</v>
      </c>
      <c r="E56" s="2">
        <f>Copper_Spot!B49/Copper_Spot!B50-1</f>
        <v>1.3588372896704781E-2</v>
      </c>
      <c r="F56" s="21">
        <f>'Copper Futures Historical Data '!B49/'Copper Futures Historical Data '!B50-1</f>
        <v>1.4251112488030238E-2</v>
      </c>
    </row>
    <row r="57" spans="2:6" ht="15" thickBot="1" x14ac:dyDescent="0.35">
      <c r="B57" s="22">
        <f>Copper_Spot!G50</f>
        <v>45660</v>
      </c>
      <c r="C57" s="23">
        <f>Copper_Spot!B50</f>
        <v>8767.7900000000009</v>
      </c>
      <c r="D57" s="23">
        <f>'Copper Futures Historical Data '!B50</f>
        <v>8876.5</v>
      </c>
      <c r="E57" s="24">
        <f>Copper_Spot!B50/Copper_Spot!B51-1</f>
        <v>8.7752199845367862E-3</v>
      </c>
      <c r="F57" s="25">
        <f>'Copper Futures Historical Data '!B50/'Copper Futures Historical Data '!B51-1</f>
        <v>8.4067026412950607E-3</v>
      </c>
    </row>
    <row r="58" spans="2:6" x14ac:dyDescent="0.3">
      <c r="C58" s="2"/>
    </row>
    <row r="59" spans="2:6" x14ac:dyDescent="0.3">
      <c r="C59" s="2"/>
    </row>
    <row r="60" spans="2:6" x14ac:dyDescent="0.3">
      <c r="C6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Copper Futures Historical Data </vt:lpstr>
      <vt:lpstr>Copper_Spot</vt:lpstr>
      <vt:lpstr>OHR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Shota Modebadze</dc:creator>
  <cp:keywords/>
  <dc:description/>
  <cp:lastModifiedBy>Shota Modebadze</cp:lastModifiedBy>
  <cp:revision/>
  <dcterms:created xsi:type="dcterms:W3CDTF">2025-03-15T04:45:53Z</dcterms:created>
  <dcterms:modified xsi:type="dcterms:W3CDTF">2025-03-17T07:10:10Z</dcterms:modified>
  <cp:category/>
  <cp:contentStatus/>
</cp:coreProperties>
</file>