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"/>
    </mc:Choice>
  </mc:AlternateContent>
  <xr:revisionPtr revIDLastSave="563" documentId="11_F25DC773A252ABDACC1048D7991B778C5ADE58EC" xr6:coauthVersionLast="47" xr6:coauthVersionMax="47" xr10:uidLastSave="{A61D2C15-ADA5-4841-992E-848DFB17AB95}"/>
  <bookViews>
    <workbookView xWindow="-108" yWindow="-108" windowWidth="23256" windowHeight="12456" xr2:uid="{00000000-000D-0000-FFFF-FFFF00000000}"/>
  </bookViews>
  <sheets>
    <sheet name="Cash-on-Cash Leverage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3" l="1"/>
  <c r="K12" i="3"/>
  <c r="J12" i="3"/>
  <c r="K11" i="3"/>
  <c r="K13" i="3" s="1"/>
  <c r="J11" i="3"/>
  <c r="K8" i="3"/>
  <c r="M11" i="3" s="1"/>
  <c r="K3" i="3"/>
  <c r="J17" i="3" s="1"/>
  <c r="D3" i="3"/>
  <c r="C17" i="3" s="1"/>
  <c r="F12" i="3"/>
  <c r="D12" i="3"/>
  <c r="D11" i="3"/>
  <c r="D8" i="3"/>
  <c r="F11" i="3" s="1"/>
  <c r="C12" i="3"/>
  <c r="C11" i="3"/>
  <c r="L12" i="3" l="1"/>
  <c r="L17" i="3" s="1"/>
  <c r="L11" i="3"/>
  <c r="K17" i="3" s="1"/>
  <c r="M17" i="3" s="1"/>
  <c r="M13" i="3"/>
  <c r="F13" i="3"/>
  <c r="D13" i="3"/>
  <c r="L13" i="3" l="1"/>
  <c r="E12" i="3"/>
  <c r="E11" i="3"/>
  <c r="E17" i="3" l="1"/>
  <c r="D17" i="3"/>
  <c r="E13" i="3"/>
  <c r="F17" i="3" l="1"/>
</calcChain>
</file>

<file path=xl/sharedStrings.xml><?xml version="1.0" encoding="utf-8"?>
<sst xmlns="http://schemas.openxmlformats.org/spreadsheetml/2006/main" count="34" uniqueCount="17">
  <si>
    <t>Property</t>
  </si>
  <si>
    <t>Levered Equity</t>
  </si>
  <si>
    <t>Debt</t>
  </si>
  <si>
    <t>Income return</t>
  </si>
  <si>
    <t>Appreciation return</t>
  </si>
  <si>
    <t>Total return</t>
  </si>
  <si>
    <t>LR (Leverage)</t>
  </si>
  <si>
    <t>LTV (Loan-to-Value)</t>
  </si>
  <si>
    <t>Debt %</t>
  </si>
  <si>
    <t>LR</t>
  </si>
  <si>
    <t>LTV</t>
  </si>
  <si>
    <t>y{e}</t>
  </si>
  <si>
    <t>g{e}</t>
  </si>
  <si>
    <t>r{e}</t>
  </si>
  <si>
    <t>Debt amortization</t>
  </si>
  <si>
    <t>Debt cash yield</t>
  </si>
  <si>
    <t>Equity Return Components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</si>
</sst>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  <charset val="204"/>
    </font>
    <font>
      <b/>
      <sz val="11"/>
      <color theme="1"/>
      <name val="Cambria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9" fontId="2" fillId="0" borderId="0" xfId="0" applyNumberFormat="1" applyFont="1"/>
    <xf numFmtId="164" fontId="2" fillId="0" borderId="1" xfId="1" applyNumberFormat="1" applyFont="1" applyBorder="1" applyAlignment="1">
      <alignment horizontal="right"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2" fillId="0" borderId="0" xfId="1" applyNumberFormat="1" applyFont="1" applyBorder="1" applyAlignment="1">
      <alignment horizontal="right" vertical="center"/>
    </xf>
    <xf numFmtId="164" fontId="2" fillId="0" borderId="6" xfId="1" applyNumberFormat="1" applyFont="1" applyBorder="1" applyAlignment="1">
      <alignment horizontal="right" vertical="center"/>
    </xf>
    <xf numFmtId="164" fontId="2" fillId="0" borderId="8" xfId="1" applyNumberFormat="1" applyFont="1" applyBorder="1" applyAlignment="1">
      <alignment horizontal="right" vertical="center"/>
    </xf>
    <xf numFmtId="0" fontId="2" fillId="0" borderId="5" xfId="0" applyFont="1" applyBorder="1"/>
    <xf numFmtId="0" fontId="2" fillId="0" borderId="9" xfId="0" applyFont="1" applyBorder="1"/>
    <xf numFmtId="164" fontId="3" fillId="0" borderId="10" xfId="1" applyNumberFormat="1" applyFont="1" applyBorder="1" applyAlignment="1">
      <alignment horizontal="right" vertical="center"/>
    </xf>
    <xf numFmtId="164" fontId="3" fillId="0" borderId="11" xfId="1" applyNumberFormat="1" applyFont="1" applyBorder="1" applyAlignment="1">
      <alignment horizontal="right" vertical="center"/>
    </xf>
    <xf numFmtId="164" fontId="2" fillId="0" borderId="11" xfId="0" applyNumberFormat="1" applyFont="1" applyBorder="1"/>
    <xf numFmtId="0" fontId="2" fillId="0" borderId="13" xfId="0" applyFont="1" applyBorder="1"/>
    <xf numFmtId="0" fontId="2" fillId="0" borderId="14" xfId="0" applyFont="1" applyBorder="1"/>
    <xf numFmtId="164" fontId="2" fillId="3" borderId="6" xfId="1" applyNumberFormat="1" applyFont="1" applyFill="1" applyBorder="1" applyAlignment="1">
      <alignment horizontal="right" vertical="center"/>
    </xf>
    <xf numFmtId="10" fontId="2" fillId="0" borderId="0" xfId="0" applyNumberFormat="1" applyFont="1"/>
    <xf numFmtId="2" fontId="2" fillId="0" borderId="6" xfId="0" applyNumberFormat="1" applyFont="1" applyBorder="1"/>
    <xf numFmtId="9" fontId="2" fillId="0" borderId="16" xfId="1" applyFont="1" applyBorder="1"/>
    <xf numFmtId="9" fontId="2" fillId="0" borderId="18" xfId="1" applyFont="1" applyBorder="1"/>
    <xf numFmtId="164" fontId="2" fillId="4" borderId="17" xfId="1" applyNumberFormat="1" applyFont="1" applyFill="1" applyBorder="1" applyAlignment="1">
      <alignment horizontal="right" vertical="center"/>
    </xf>
    <xf numFmtId="0" fontId="2" fillId="4" borderId="12" xfId="0" applyFont="1" applyFill="1" applyBorder="1"/>
    <xf numFmtId="0" fontId="2" fillId="4" borderId="21" xfId="0" applyFont="1" applyFill="1" applyBorder="1" applyAlignment="1">
      <alignment horizontal="right"/>
    </xf>
    <xf numFmtId="0" fontId="2" fillId="4" borderId="23" xfId="0" applyFont="1" applyFill="1" applyBorder="1"/>
    <xf numFmtId="164" fontId="2" fillId="4" borderId="24" xfId="1" applyNumberFormat="1" applyFont="1" applyFill="1" applyBorder="1" applyAlignment="1">
      <alignment horizontal="right" vertical="center"/>
    </xf>
    <xf numFmtId="0" fontId="2" fillId="0" borderId="25" xfId="0" applyFont="1" applyBorder="1"/>
    <xf numFmtId="0" fontId="2" fillId="0" borderId="21" xfId="0" applyFont="1" applyBorder="1"/>
    <xf numFmtId="0" fontId="2" fillId="0" borderId="27" xfId="0" applyFont="1" applyBorder="1"/>
    <xf numFmtId="9" fontId="2" fillId="0" borderId="28" xfId="1" applyFont="1" applyBorder="1"/>
    <xf numFmtId="9" fontId="3" fillId="0" borderId="26" xfId="1" applyFont="1" applyBorder="1"/>
    <xf numFmtId="9" fontId="3" fillId="0" borderId="22" xfId="1" applyFont="1" applyBorder="1"/>
    <xf numFmtId="9" fontId="3" fillId="0" borderId="29" xfId="1" applyFont="1" applyBorder="1"/>
    <xf numFmtId="0" fontId="2" fillId="4" borderId="16" xfId="0" applyFont="1" applyFill="1" applyBorder="1" applyAlignment="1">
      <alignment horizontal="right" vertical="center"/>
    </xf>
    <xf numFmtId="0" fontId="2" fillId="4" borderId="22" xfId="0" applyFont="1" applyFill="1" applyBorder="1" applyAlignment="1">
      <alignment horizontal="right" vertical="center"/>
    </xf>
    <xf numFmtId="0" fontId="3" fillId="4" borderId="9" xfId="0" applyFont="1" applyFill="1" applyBorder="1" applyAlignment="1">
      <alignment vertical="center"/>
    </xf>
    <xf numFmtId="0" fontId="2" fillId="4" borderId="30" xfId="0" applyFont="1" applyFill="1" applyBorder="1"/>
    <xf numFmtId="0" fontId="2" fillId="4" borderId="31" xfId="0" applyFont="1" applyFill="1" applyBorder="1" applyAlignment="1">
      <alignment horizontal="right"/>
    </xf>
    <xf numFmtId="164" fontId="2" fillId="4" borderId="32" xfId="1" applyNumberFormat="1" applyFont="1" applyFill="1" applyBorder="1" applyAlignment="1">
      <alignment horizontal="right" vertical="center"/>
    </xf>
    <xf numFmtId="9" fontId="2" fillId="0" borderId="15" xfId="1" applyFont="1" applyBorder="1"/>
    <xf numFmtId="9" fontId="2" fillId="0" borderId="31" xfId="1" applyFont="1" applyBorder="1"/>
    <xf numFmtId="9" fontId="2" fillId="0" borderId="33" xfId="1" applyFont="1" applyBorder="1"/>
    <xf numFmtId="0" fontId="2" fillId="4" borderId="21" xfId="0" applyFont="1" applyFill="1" applyBorder="1" applyAlignment="1">
      <alignment horizontal="right" vertical="center"/>
    </xf>
    <xf numFmtId="164" fontId="2" fillId="4" borderId="23" xfId="1" applyNumberFormat="1" applyFont="1" applyFill="1" applyBorder="1" applyAlignment="1">
      <alignment horizontal="right" vertical="center"/>
    </xf>
    <xf numFmtId="9" fontId="2" fillId="0" borderId="25" xfId="1" applyFont="1" applyBorder="1"/>
    <xf numFmtId="9" fontId="2" fillId="0" borderId="21" xfId="1" applyFont="1" applyBorder="1"/>
    <xf numFmtId="9" fontId="2" fillId="0" borderId="27" xfId="1" applyFont="1" applyBorder="1"/>
    <xf numFmtId="164" fontId="2" fillId="3" borderId="6" xfId="0" applyNumberFormat="1" applyFont="1" applyFill="1" applyBorder="1"/>
    <xf numFmtId="0" fontId="2" fillId="4" borderId="12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21" xfId="0" applyFont="1" applyFill="1" applyBorder="1"/>
    <xf numFmtId="9" fontId="2" fillId="4" borderId="31" xfId="1" applyFont="1" applyFill="1" applyBorder="1"/>
    <xf numFmtId="9" fontId="2" fillId="4" borderId="21" xfId="1" applyFont="1" applyFill="1" applyBorder="1"/>
    <xf numFmtId="9" fontId="2" fillId="4" borderId="16" xfId="1" applyFont="1" applyFill="1" applyBorder="1"/>
    <xf numFmtId="9" fontId="3" fillId="4" borderId="22" xfId="1" applyFont="1" applyFill="1" applyBorder="1"/>
  </cellXfs>
  <cellStyles count="2">
    <cellStyle name="Normal" xfId="0" builtinId="0"/>
    <cellStyle name="Percent" xfId="1" builtinId="5"/>
  </cellStyles>
  <dxfs count="4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55B7E-CEE4-4890-AA82-BD9757959A9E}">
  <dimension ref="B1:N22"/>
  <sheetViews>
    <sheetView showGridLines="0" tabSelected="1" workbookViewId="0">
      <selection activeCell="P23" sqref="P23"/>
    </sheetView>
  </sheetViews>
  <sheetFormatPr defaultRowHeight="13.8" x14ac:dyDescent="0.25"/>
  <cols>
    <col min="1" max="2" width="4" style="1" customWidth="1"/>
    <col min="3" max="3" width="19.109375" style="1" bestFit="1" customWidth="1"/>
    <col min="4" max="4" width="11.77734375" style="1" customWidth="1"/>
    <col min="5" max="5" width="14.109375" style="1" bestFit="1" customWidth="1"/>
    <col min="6" max="6" width="11.77734375" style="1" customWidth="1"/>
    <col min="7" max="7" width="11" style="1" customWidth="1"/>
    <col min="8" max="8" width="8.88671875" style="1"/>
    <col min="9" max="9" width="3.33203125" style="1" bestFit="1" customWidth="1"/>
    <col min="10" max="10" width="19.109375" style="1" bestFit="1" customWidth="1"/>
    <col min="11" max="11" width="11.77734375" style="1" customWidth="1"/>
    <col min="12" max="12" width="14.109375" style="1" bestFit="1" customWidth="1"/>
    <col min="13" max="13" width="11.77734375" style="1" customWidth="1"/>
    <col min="14" max="14" width="13.33203125" style="1" bestFit="1" customWidth="1"/>
    <col min="15" max="16384" width="8.88671875" style="1"/>
  </cols>
  <sheetData>
    <row r="1" spans="2:14" ht="14.4" thickBot="1" x14ac:dyDescent="0.3"/>
    <row r="2" spans="2:14" x14ac:dyDescent="0.25">
      <c r="C2" s="17" t="s">
        <v>6</v>
      </c>
      <c r="D2" s="18">
        <v>2</v>
      </c>
      <c r="J2" s="17" t="s">
        <v>6</v>
      </c>
      <c r="K2" s="18">
        <v>2</v>
      </c>
    </row>
    <row r="3" spans="2:14" x14ac:dyDescent="0.25">
      <c r="C3" s="12" t="s">
        <v>7</v>
      </c>
      <c r="D3" s="21">
        <f>1-1/D2</f>
        <v>0.5</v>
      </c>
      <c r="J3" s="12" t="s">
        <v>7</v>
      </c>
      <c r="K3" s="21">
        <f>1-1/K2</f>
        <v>0.5</v>
      </c>
    </row>
    <row r="4" spans="2:14" x14ac:dyDescent="0.25">
      <c r="C4" s="7" t="s">
        <v>3</v>
      </c>
      <c r="D4" s="19">
        <v>0.08</v>
      </c>
      <c r="J4" s="7" t="s">
        <v>3</v>
      </c>
      <c r="K4" s="19">
        <v>0.08</v>
      </c>
    </row>
    <row r="5" spans="2:14" x14ac:dyDescent="0.25">
      <c r="C5" s="7" t="s">
        <v>4</v>
      </c>
      <c r="D5" s="19">
        <v>0.02</v>
      </c>
      <c r="J5" s="7" t="s">
        <v>4</v>
      </c>
      <c r="K5" s="19">
        <v>0.02</v>
      </c>
    </row>
    <row r="6" spans="2:14" x14ac:dyDescent="0.25">
      <c r="C6" s="12" t="s">
        <v>8</v>
      </c>
      <c r="D6" s="50">
        <v>0.06</v>
      </c>
      <c r="J6" s="12" t="s">
        <v>8</v>
      </c>
      <c r="K6" s="50">
        <v>0.08</v>
      </c>
    </row>
    <row r="7" spans="2:14" x14ac:dyDescent="0.25">
      <c r="C7" s="12" t="s">
        <v>14</v>
      </c>
      <c r="D7" s="50">
        <v>0.01</v>
      </c>
      <c r="J7" s="12" t="s">
        <v>14</v>
      </c>
      <c r="K7" s="50">
        <v>0.01</v>
      </c>
      <c r="N7" s="2"/>
    </row>
    <row r="8" spans="2:14" ht="14.4" customHeight="1" thickBot="1" x14ac:dyDescent="0.3">
      <c r="C8" s="13" t="s">
        <v>15</v>
      </c>
      <c r="D8" s="16">
        <f>D6+D7</f>
        <v>6.9999999999999993E-2</v>
      </c>
      <c r="J8" s="13" t="s">
        <v>15</v>
      </c>
      <c r="K8" s="16">
        <f>K6+K7</f>
        <v>0.09</v>
      </c>
    </row>
    <row r="9" spans="2:14" ht="14.4" thickBot="1" x14ac:dyDescent="0.3"/>
    <row r="10" spans="2:14" x14ac:dyDescent="0.25">
      <c r="C10" s="4"/>
      <c r="D10" s="5" t="s">
        <v>0</v>
      </c>
      <c r="E10" s="5" t="s">
        <v>1</v>
      </c>
      <c r="F10" s="6" t="s">
        <v>2</v>
      </c>
      <c r="J10" s="4"/>
      <c r="K10" s="5" t="s">
        <v>0</v>
      </c>
      <c r="L10" s="5" t="s">
        <v>1</v>
      </c>
      <c r="M10" s="6" t="s">
        <v>2</v>
      </c>
    </row>
    <row r="11" spans="2:14" x14ac:dyDescent="0.25">
      <c r="C11" s="7" t="str">
        <f>C4</f>
        <v>Income return</v>
      </c>
      <c r="D11" s="9">
        <f>D4</f>
        <v>0.08</v>
      </c>
      <c r="E11" s="9">
        <f>(D11-D3*F11)/(1-D3)</f>
        <v>9.0000000000000011E-2</v>
      </c>
      <c r="F11" s="10">
        <f>D8</f>
        <v>6.9999999999999993E-2</v>
      </c>
      <c r="H11" s="20"/>
      <c r="J11" s="7" t="str">
        <f>J4</f>
        <v>Income return</v>
      </c>
      <c r="K11" s="9">
        <f>K4</f>
        <v>0.08</v>
      </c>
      <c r="L11" s="9">
        <f>(K11-K3*M11)/(1-K3)</f>
        <v>7.0000000000000007E-2</v>
      </c>
      <c r="M11" s="10">
        <f>K8</f>
        <v>0.09</v>
      </c>
    </row>
    <row r="12" spans="2:14" x14ac:dyDescent="0.25">
      <c r="C12" s="8" t="str">
        <f>C5</f>
        <v>Appreciation return</v>
      </c>
      <c r="D12" s="3">
        <f>D5</f>
        <v>0.02</v>
      </c>
      <c r="E12" s="3">
        <f>(D12-D3*F12)/(1-D3)</f>
        <v>0.05</v>
      </c>
      <c r="F12" s="11">
        <f>-D7</f>
        <v>-0.01</v>
      </c>
      <c r="H12" s="20"/>
      <c r="J12" s="8" t="str">
        <f>J5</f>
        <v>Appreciation return</v>
      </c>
      <c r="K12" s="3">
        <f>K5</f>
        <v>0.02</v>
      </c>
      <c r="L12" s="3">
        <f>(K12-K3*M12)/(1-K3)</f>
        <v>0.05</v>
      </c>
      <c r="M12" s="11">
        <f>-K7</f>
        <v>-0.01</v>
      </c>
    </row>
    <row r="13" spans="2:14" ht="14.4" thickBot="1" x14ac:dyDescent="0.3">
      <c r="C13" s="38" t="s">
        <v>5</v>
      </c>
      <c r="D13" s="14">
        <f>SUM(D11:D12)</f>
        <v>0.1</v>
      </c>
      <c r="E13" s="14">
        <f t="shared" ref="E13:F13" si="0">SUM(E11:E12)</f>
        <v>0.14000000000000001</v>
      </c>
      <c r="F13" s="15">
        <f t="shared" si="0"/>
        <v>5.9999999999999991E-2</v>
      </c>
      <c r="H13" s="20"/>
      <c r="J13" s="38" t="s">
        <v>5</v>
      </c>
      <c r="K13" s="14">
        <f>SUM(K11:K12)</f>
        <v>0.1</v>
      </c>
      <c r="L13" s="14">
        <f t="shared" ref="L13:M13" si="1">SUM(L11:L12)</f>
        <v>0.12000000000000001</v>
      </c>
      <c r="M13" s="15">
        <f t="shared" si="1"/>
        <v>0.08</v>
      </c>
    </row>
    <row r="14" spans="2:14" ht="14.4" thickBot="1" x14ac:dyDescent="0.3"/>
    <row r="15" spans="2:14" x14ac:dyDescent="0.25">
      <c r="B15" s="25"/>
      <c r="C15" s="39"/>
      <c r="D15" s="51" t="s">
        <v>16</v>
      </c>
      <c r="E15" s="52"/>
      <c r="F15" s="53"/>
      <c r="I15" s="25"/>
      <c r="J15" s="39"/>
      <c r="K15" s="51" t="s">
        <v>16</v>
      </c>
      <c r="L15" s="52"/>
      <c r="M15" s="53"/>
    </row>
    <row r="16" spans="2:14" x14ac:dyDescent="0.25">
      <c r="B16" s="26" t="s">
        <v>9</v>
      </c>
      <c r="C16" s="40" t="s">
        <v>10</v>
      </c>
      <c r="D16" s="45" t="s">
        <v>11</v>
      </c>
      <c r="E16" s="36" t="s">
        <v>12</v>
      </c>
      <c r="F16" s="37" t="s">
        <v>13</v>
      </c>
      <c r="I16" s="26" t="s">
        <v>9</v>
      </c>
      <c r="J16" s="40" t="s">
        <v>10</v>
      </c>
      <c r="K16" s="45" t="s">
        <v>11</v>
      </c>
      <c r="L16" s="36" t="s">
        <v>12</v>
      </c>
      <c r="M16" s="37" t="s">
        <v>13</v>
      </c>
    </row>
    <row r="17" spans="2:13" ht="14.4" hidden="1" thickBot="1" x14ac:dyDescent="0.3">
      <c r="B17" s="27"/>
      <c r="C17" s="41">
        <f>D3</f>
        <v>0.5</v>
      </c>
      <c r="D17" s="46">
        <f>E11</f>
        <v>9.0000000000000011E-2</v>
      </c>
      <c r="E17" s="24">
        <f>E12</f>
        <v>0.05</v>
      </c>
      <c r="F17" s="28">
        <f>D17+E17</f>
        <v>0.14000000000000001</v>
      </c>
      <c r="I17" s="27"/>
      <c r="J17" s="41">
        <f>K3</f>
        <v>0.5</v>
      </c>
      <c r="K17" s="46">
        <f>L11</f>
        <v>7.0000000000000007E-2</v>
      </c>
      <c r="L17" s="24">
        <f>L12</f>
        <v>0.05</v>
      </c>
      <c r="M17" s="28">
        <f>K17+L17</f>
        <v>0.12000000000000001</v>
      </c>
    </row>
    <row r="18" spans="2:13" x14ac:dyDescent="0.25">
      <c r="B18" s="29">
        <v>1</v>
      </c>
      <c r="C18" s="42">
        <f t="dataTable" ref="C18:F22" dt2D="0" dtr="0" r1="D2"/>
        <v>0</v>
      </c>
      <c r="D18" s="47">
        <v>0.08</v>
      </c>
      <c r="E18" s="23">
        <v>0.02</v>
      </c>
      <c r="F18" s="33">
        <v>0.1</v>
      </c>
      <c r="I18" s="29">
        <v>1</v>
      </c>
      <c r="J18" s="42">
        <f t="dataTable" ref="J18:M22" dt2D="0" dtr="0" r1="K2"/>
        <v>0</v>
      </c>
      <c r="K18" s="47">
        <v>0.08</v>
      </c>
      <c r="L18" s="23">
        <v>0.02</v>
      </c>
      <c r="M18" s="33">
        <v>0.1</v>
      </c>
    </row>
    <row r="19" spans="2:13" x14ac:dyDescent="0.25">
      <c r="B19" s="54">
        <v>2</v>
      </c>
      <c r="C19" s="55">
        <v>0.5</v>
      </c>
      <c r="D19" s="56">
        <v>9.0000000000000011E-2</v>
      </c>
      <c r="E19" s="57">
        <v>0.05</v>
      </c>
      <c r="F19" s="58">
        <v>0.14000000000000001</v>
      </c>
      <c r="I19" s="54">
        <v>2</v>
      </c>
      <c r="J19" s="55">
        <v>0.5</v>
      </c>
      <c r="K19" s="56">
        <v>7.0000000000000007E-2</v>
      </c>
      <c r="L19" s="57">
        <v>0.05</v>
      </c>
      <c r="M19" s="58">
        <v>0.12000000000000001</v>
      </c>
    </row>
    <row r="20" spans="2:13" x14ac:dyDescent="0.25">
      <c r="B20" s="30">
        <v>3</v>
      </c>
      <c r="C20" s="43">
        <v>0.66666666666666674</v>
      </c>
      <c r="D20" s="48">
        <v>0.10000000000000002</v>
      </c>
      <c r="E20" s="22">
        <v>8.0000000000000029E-2</v>
      </c>
      <c r="F20" s="34">
        <v>0.18000000000000005</v>
      </c>
      <c r="I20" s="30">
        <v>3</v>
      </c>
      <c r="J20" s="43">
        <v>0.66666666666666674</v>
      </c>
      <c r="K20" s="48">
        <v>6.0000000000000005E-2</v>
      </c>
      <c r="L20" s="22">
        <v>8.0000000000000029E-2</v>
      </c>
      <c r="M20" s="34">
        <v>0.14000000000000004</v>
      </c>
    </row>
    <row r="21" spans="2:13" x14ac:dyDescent="0.25">
      <c r="B21" s="30">
        <v>4</v>
      </c>
      <c r="C21" s="43">
        <v>0.75</v>
      </c>
      <c r="D21" s="48">
        <v>0.11000000000000004</v>
      </c>
      <c r="E21" s="22">
        <v>0.11</v>
      </c>
      <c r="F21" s="34">
        <v>0.22000000000000003</v>
      </c>
      <c r="I21" s="30">
        <v>4</v>
      </c>
      <c r="J21" s="43">
        <v>0.75</v>
      </c>
      <c r="K21" s="48">
        <v>4.9999999999999989E-2</v>
      </c>
      <c r="L21" s="22">
        <v>0.11</v>
      </c>
      <c r="M21" s="34">
        <v>0.15999999999999998</v>
      </c>
    </row>
    <row r="22" spans="2:13" ht="14.4" thickBot="1" x14ac:dyDescent="0.3">
      <c r="B22" s="31">
        <v>5</v>
      </c>
      <c r="C22" s="44">
        <v>0.8</v>
      </c>
      <c r="D22" s="49">
        <v>0.12000000000000006</v>
      </c>
      <c r="E22" s="32">
        <v>0.14000000000000004</v>
      </c>
      <c r="F22" s="35">
        <v>0.26000000000000012</v>
      </c>
      <c r="I22" s="31">
        <v>5</v>
      </c>
      <c r="J22" s="44">
        <v>0.8</v>
      </c>
      <c r="K22" s="49">
        <v>4.0000000000000042E-2</v>
      </c>
      <c r="L22" s="32">
        <v>0.14000000000000004</v>
      </c>
      <c r="M22" s="35">
        <v>0.18000000000000008</v>
      </c>
    </row>
  </sheetData>
  <mergeCells count="2">
    <mergeCell ref="D15:F15"/>
    <mergeCell ref="K15:M15"/>
  </mergeCells>
  <conditionalFormatting sqref="C17:F17">
    <cfRule type="expression" dxfId="3" priority="5">
      <formula>_xlfn.ISFORMULA(C17)</formula>
    </cfRule>
  </conditionalFormatting>
  <conditionalFormatting sqref="C2:G6 E7:G7 C7:D8 G8:G9 C10:G13">
    <cfRule type="expression" dxfId="2" priority="7">
      <formula>_xlfn.ISFORMULA(C2)</formula>
    </cfRule>
  </conditionalFormatting>
  <conditionalFormatting sqref="D18:D2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{CD7432C0-BC73-4132-8FCF-92D6C212B5E5}</x14:id>
        </ext>
      </extLst>
    </cfRule>
  </conditionalFormatting>
  <conditionalFormatting sqref="J2:M6 L7:M7 J7:K8 J10:M13">
    <cfRule type="expression" dxfId="1" priority="4">
      <formula>_xlfn.ISFORMULA(J2)</formula>
    </cfRule>
  </conditionalFormatting>
  <conditionalFormatting sqref="J17:M17">
    <cfRule type="expression" dxfId="0" priority="3">
      <formula>_xlfn.ISFORMULA(J17)</formula>
    </cfRule>
  </conditionalFormatting>
  <conditionalFormatting sqref="K18:K22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{BFFC7A78-71DD-400C-A474-A0CC21513293}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D7432C0-BC73-4132-8FCF-92D6C212B5E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D18:D22</xm:sqref>
        </x14:conditionalFormatting>
        <x14:conditionalFormatting xmlns:xm="http://schemas.microsoft.com/office/excel/2006/main">
          <x14:cfRule type="dataBar" id="{BFFC7A78-71DD-400C-A474-A0CC2151329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K18:K22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Cash-on-Cash Leverage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2025-02-14T17:12:08Z</dcterms:modified>
</cp:coreProperties>
</file>