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RE Finance Books/"/>
    </mc:Choice>
  </mc:AlternateContent>
  <xr:revisionPtr revIDLastSave="348" documentId="11_F25DC773A252ABDACC1048D7991B778C5ADE58EC" xr6:coauthVersionLast="47" xr6:coauthVersionMax="47" xr10:uidLastSave="{DCB227FF-33D6-4DCD-B370-B706C3F2113B}"/>
  <bookViews>
    <workbookView xWindow="-108" yWindow="-108" windowWidth="23256" windowHeight="12456" xr2:uid="{00000000-000D-0000-FFFF-FFFF00000000}"/>
  </bookViews>
  <sheets>
    <sheet name="IRR Component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C13" i="1"/>
  <c r="C10" i="1"/>
  <c r="J4" i="1"/>
  <c r="K4" i="1" s="1"/>
  <c r="L4" i="1" s="1"/>
  <c r="M4" i="1" s="1"/>
  <c r="N4" i="1" s="1"/>
  <c r="O4" i="1" s="1"/>
  <c r="P4" i="1" s="1"/>
  <c r="Q4" i="1" s="1"/>
  <c r="R4" i="1" s="1"/>
  <c r="I4" i="1"/>
  <c r="I13" i="1" s="1"/>
  <c r="D6" i="1"/>
  <c r="C6" i="1"/>
  <c r="D15" i="1"/>
  <c r="D16" i="1" s="1"/>
  <c r="G15" i="1"/>
  <c r="G16" i="1" s="1"/>
  <c r="H13" i="1"/>
  <c r="G12" i="1"/>
  <c r="G13" i="1" s="1"/>
  <c r="G9" i="1"/>
  <c r="G10" i="1" s="1"/>
  <c r="H8" i="1"/>
  <c r="I8" i="1" s="1"/>
  <c r="I16" i="1" s="1"/>
  <c r="H6" i="1"/>
  <c r="G6" i="1"/>
  <c r="G3" i="1" a="1"/>
  <c r="G3" i="1" s="1"/>
  <c r="D9" i="1" l="1"/>
  <c r="D10" i="1" s="1"/>
  <c r="H16" i="1"/>
  <c r="J13" i="1"/>
  <c r="D12" i="1"/>
  <c r="D13" i="1" s="1"/>
  <c r="I6" i="1"/>
  <c r="H10" i="1"/>
  <c r="J8" i="1"/>
  <c r="J16" i="1" s="1"/>
  <c r="I10" i="1"/>
  <c r="J6" i="1"/>
  <c r="K13" i="1"/>
  <c r="L13" i="1" l="1"/>
  <c r="K6" i="1"/>
  <c r="J10" i="1"/>
  <c r="K8" i="1"/>
  <c r="K16" i="1" s="1"/>
  <c r="L8" i="1" l="1"/>
  <c r="L16" i="1" s="1"/>
  <c r="K10" i="1"/>
  <c r="M13" i="1"/>
  <c r="L6" i="1"/>
  <c r="N13" i="1" l="1"/>
  <c r="M6" i="1"/>
  <c r="M8" i="1"/>
  <c r="M16" i="1" s="1"/>
  <c r="L10" i="1"/>
  <c r="N8" i="1" l="1"/>
  <c r="N16" i="1" s="1"/>
  <c r="M10" i="1"/>
  <c r="O13" i="1"/>
  <c r="N6" i="1"/>
  <c r="P13" i="1" l="1"/>
  <c r="O6" i="1"/>
  <c r="O8" i="1"/>
  <c r="O16" i="1" s="1"/>
  <c r="N10" i="1"/>
  <c r="P8" i="1" l="1"/>
  <c r="P16" i="1" s="1"/>
  <c r="O10" i="1"/>
  <c r="P6" i="1"/>
  <c r="Q12" i="1" l="1"/>
  <c r="Q13" i="1" s="1"/>
  <c r="F13" i="1" s="1"/>
  <c r="Q5" i="1"/>
  <c r="Q6" i="1" s="1"/>
  <c r="F6" i="1" s="1"/>
  <c r="Q8" i="1"/>
  <c r="P10" i="1"/>
  <c r="R8" i="1" l="1"/>
  <c r="Q15" i="1" l="1"/>
  <c r="Q16" i="1" s="1"/>
  <c r="F16" i="1" s="1"/>
  <c r="Q9" i="1"/>
  <c r="Q10" i="1" s="1"/>
  <c r="F10" i="1" s="1"/>
  <c r="F19" i="1" l="1"/>
  <c r="F20" i="1"/>
  <c r="F21" i="1"/>
  <c r="G21" i="1"/>
  <c r="F22" i="1"/>
  <c r="G22" i="1" s="1"/>
  <c r="F18" i="1" l="1"/>
  <c r="G19" i="1"/>
  <c r="G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<sst xmlns="http://schemas.openxmlformats.org/spreadsheetml/2006/main" count="18" uniqueCount="18">
  <si>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IRR</t>
  </si>
  <si>
    <t>Gr.r</t>
  </si>
  <si>
    <t>Cap.r</t>
  </si>
  <si>
    <t>(1) Actual Oper.CF</t>
  </si>
  <si>
    <t xml:space="preserve">(2) Actual Capital CF </t>
  </si>
  <si>
    <t>(3) Actual Total CF (=1+2)</t>
  </si>
  <si>
    <t xml:space="preserve">(5) Capital CF @ Init.Yld.on(4) </t>
  </si>
  <si>
    <t xml:space="preserve">(6) Init.CF @ Init.Yld (=4+5) </t>
  </si>
  <si>
    <t xml:space="preserve">(4) Init.Oper.CF constant </t>
  </si>
  <si>
    <t xml:space="preserve">(7) Capital CF @ Init.Yld.on(1) </t>
  </si>
  <si>
    <t xml:space="preserve">(8) Actual Oper. CF @ Init.Yld (=1+7) </t>
  </si>
  <si>
    <t xml:space="preserve">(9) Capital CF @ ActualYld.on(4) </t>
  </si>
  <si>
    <t>(10) Init.CF @ Actual Yld (=4+9)</t>
  </si>
  <si>
    <t>Initial Yield Component</t>
  </si>
  <si>
    <t>CF Growth Component</t>
  </si>
  <si>
    <t>Yield-Change Component</t>
  </si>
  <si>
    <t>Interaction Effect</t>
  </si>
  <si>
    <t>IRR Decomposition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</si>
</sst>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  <charset val="204"/>
    </font>
    <font>
      <sz val="11"/>
      <color theme="0"/>
      <name val="Cambria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/>
    <xf numFmtId="0" fontId="3" fillId="4" borderId="10" xfId="0" applyFont="1" applyFill="1" applyBorder="1" applyAlignment="1">
      <alignment horizontal="right" vertical="center"/>
    </xf>
    <xf numFmtId="0" fontId="3" fillId="4" borderId="12" xfId="0" applyFont="1" applyFill="1" applyBorder="1" applyAlignment="1">
      <alignment vertical="center"/>
    </xf>
    <xf numFmtId="0" fontId="3" fillId="4" borderId="13" xfId="0" applyFont="1" applyFill="1" applyBorder="1" applyAlignment="1">
      <alignment vertical="center"/>
    </xf>
    <xf numFmtId="0" fontId="3" fillId="4" borderId="11" xfId="0" applyFont="1" applyFill="1" applyBorder="1" applyAlignment="1">
      <alignment vertical="center"/>
    </xf>
    <xf numFmtId="0" fontId="3" fillId="4" borderId="14" xfId="0" applyFont="1" applyFill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164" fontId="2" fillId="0" borderId="16" xfId="0" applyNumberFormat="1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0" fontId="2" fillId="0" borderId="16" xfId="0" applyFont="1" applyBorder="1"/>
    <xf numFmtId="0" fontId="2" fillId="5" borderId="3" xfId="0" applyFont="1" applyFill="1" applyBorder="1" applyAlignment="1">
      <alignment vertical="center"/>
    </xf>
    <xf numFmtId="10" fontId="2" fillId="5" borderId="6" xfId="0" applyNumberFormat="1" applyFont="1" applyFill="1" applyBorder="1" applyAlignment="1">
      <alignment vertical="center"/>
    </xf>
    <xf numFmtId="0" fontId="2" fillId="5" borderId="2" xfId="0" applyFont="1" applyFill="1" applyBorder="1" applyAlignment="1">
      <alignment vertical="center"/>
    </xf>
    <xf numFmtId="164" fontId="2" fillId="5" borderId="2" xfId="0" applyNumberFormat="1" applyFont="1" applyFill="1" applyBorder="1" applyAlignment="1">
      <alignment vertical="center"/>
    </xf>
    <xf numFmtId="0" fontId="2" fillId="5" borderId="18" xfId="0" applyFont="1" applyFill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10" fontId="2" fillId="0" borderId="7" xfId="0" applyNumberFormat="1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10" fontId="2" fillId="0" borderId="9" xfId="0" applyNumberFormat="1" applyFont="1" applyBorder="1" applyAlignment="1">
      <alignment vertical="center"/>
    </xf>
    <xf numFmtId="0" fontId="2" fillId="6" borderId="0" xfId="0" applyFont="1" applyFill="1"/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10" fontId="2" fillId="0" borderId="24" xfId="0" applyNumberFormat="1" applyFont="1" applyBorder="1" applyAlignment="1">
      <alignment vertical="center"/>
    </xf>
    <xf numFmtId="10" fontId="2" fillId="0" borderId="25" xfId="0" applyNumberFormat="1" applyFont="1" applyBorder="1" applyAlignment="1">
      <alignment vertical="center"/>
    </xf>
    <xf numFmtId="0" fontId="2" fillId="5" borderId="17" xfId="0" applyFont="1" applyFill="1" applyBorder="1" applyAlignment="1">
      <alignment vertical="center"/>
    </xf>
    <xf numFmtId="0" fontId="2" fillId="0" borderId="15" xfId="0" applyFont="1" applyBorder="1"/>
    <xf numFmtId="0" fontId="3" fillId="4" borderId="12" xfId="0" applyFont="1" applyFill="1" applyBorder="1" applyAlignment="1">
      <alignment horizontal="right" vertical="center"/>
    </xf>
    <xf numFmtId="0" fontId="3" fillId="4" borderId="26" xfId="0" applyFont="1" applyFill="1" applyBorder="1" applyAlignment="1">
      <alignment horizontal="right" vertical="center"/>
    </xf>
    <xf numFmtId="165" fontId="2" fillId="0" borderId="4" xfId="0" applyNumberFormat="1" applyFont="1" applyBorder="1" applyAlignment="1">
      <alignment horizontal="right" vertical="center"/>
    </xf>
    <xf numFmtId="165" fontId="2" fillId="0" borderId="27" xfId="0" applyNumberFormat="1" applyFont="1" applyBorder="1" applyAlignment="1">
      <alignment horizontal="right" vertical="center"/>
    </xf>
    <xf numFmtId="165" fontId="2" fillId="0" borderId="5" xfId="0" applyNumberFormat="1" applyFont="1" applyBorder="1" applyAlignment="1">
      <alignment horizontal="right" vertical="center"/>
    </xf>
    <xf numFmtId="165" fontId="2" fillId="0" borderId="28" xfId="0" applyNumberFormat="1" applyFont="1" applyBorder="1" applyAlignment="1">
      <alignment vertical="center"/>
    </xf>
    <xf numFmtId="165" fontId="3" fillId="2" borderId="3" xfId="0" applyNumberFormat="1" applyFont="1" applyFill="1" applyBorder="1" applyAlignment="1">
      <alignment horizontal="right" vertical="center"/>
    </xf>
    <xf numFmtId="165" fontId="3" fillId="3" borderId="29" xfId="0" applyNumberFormat="1" applyFont="1" applyFill="1" applyBorder="1" applyAlignment="1">
      <alignment horizontal="right" vertical="center"/>
    </xf>
    <xf numFmtId="165" fontId="2" fillId="0" borderId="4" xfId="0" applyNumberFormat="1" applyFont="1" applyBorder="1" applyAlignment="1">
      <alignment vertical="center"/>
    </xf>
    <xf numFmtId="165" fontId="2" fillId="0" borderId="27" xfId="0" applyNumberFormat="1" applyFont="1" applyBorder="1" applyAlignment="1">
      <alignment vertical="center"/>
    </xf>
    <xf numFmtId="165" fontId="2" fillId="0" borderId="28" xfId="0" applyNumberFormat="1" applyFont="1" applyBorder="1" applyAlignment="1">
      <alignment horizontal="right" vertical="center"/>
    </xf>
    <xf numFmtId="165" fontId="3" fillId="3" borderId="3" xfId="0" applyNumberFormat="1" applyFont="1" applyFill="1" applyBorder="1" applyAlignment="1">
      <alignment horizontal="right" vertical="center"/>
    </xf>
    <xf numFmtId="165" fontId="3" fillId="2" borderId="29" xfId="0" applyNumberFormat="1" applyFont="1" applyFill="1" applyBorder="1" applyAlignment="1">
      <alignment horizontal="right" vertical="center"/>
    </xf>
    <xf numFmtId="165" fontId="2" fillId="0" borderId="27" xfId="1" applyNumberFormat="1" applyFont="1" applyBorder="1" applyAlignment="1">
      <alignment vertical="center"/>
    </xf>
    <xf numFmtId="165" fontId="2" fillId="0" borderId="28" xfId="1" applyNumberFormat="1" applyFont="1" applyBorder="1" applyAlignment="1">
      <alignment vertical="center"/>
    </xf>
    <xf numFmtId="0" fontId="2" fillId="4" borderId="23" xfId="0" applyFont="1" applyFill="1" applyBorder="1" applyAlignment="1">
      <alignment vertical="center"/>
    </xf>
    <xf numFmtId="0" fontId="3" fillId="4" borderId="22" xfId="0" applyFont="1" applyFill="1" applyBorder="1" applyAlignment="1">
      <alignment vertical="center"/>
    </xf>
    <xf numFmtId="10" fontId="3" fillId="4" borderId="21" xfId="0" applyNumberFormat="1" applyFont="1" applyFill="1" applyBorder="1" applyAlignment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2ADDEEEC-C54B-4541-AF2D-B674E097C8E7}" type="doc">
      <dgm:prSet loTypeId="urn:microsoft.com/office/officeart/2005/8/layout/hierarchy2" loCatId="hierarchy" qsTypeId="urn:microsoft.com/office/officeart/2005/8/quickstyle/simple4" qsCatId="simple" csTypeId="urn:microsoft.com/office/officeart/2005/8/colors/accent1_2" csCatId="accent1" phldr="1"/>
      <dgm:spPr/>
      <dgm:t>
        <a:bodyPr/>
        <a:lstStyle/>
        <a:p>
          <a:endParaRPr lang="en-US"/>
        </a:p>
      </dgm:t>
    </dgm:pt>
    <dgm:pt modelId="{ADA9A4A7-00D2-4C35-B17A-31BCACC5E612}">
      <dgm:prSet phldrT="[Text]" custT="1"/>
      <dgm:spPr/>
      <dgm:t>
        <a:bodyPr/>
        <a:lstStyle/>
        <a:p>
          <a:r>
            <a:rPr lang="en-US" sz="1600">
              <a:latin typeface="Cambria" panose="02040503050406030204" pitchFamily="18" charset="0"/>
              <a:ea typeface="Cambria" panose="02040503050406030204" pitchFamily="18" charset="0"/>
            </a:rPr>
            <a:t>IRR</a:t>
          </a:r>
        </a:p>
      </dgm:t>
    </dgm:pt>
    <dgm:pt modelId="{252E502A-B5FC-4A7F-8A45-2E2EAA064F15}" type="parTrans" cxnId="{E5FB2226-4F61-497B-98FE-E67660985428}">
      <dgm:prSet/>
      <dgm:spPr/>
      <dgm:t>
        <a:bodyPr/>
        <a:lstStyle/>
        <a:p>
          <a:endParaRPr lang="en-US" sz="1600">
            <a:latin typeface="Cambria" panose="02040503050406030204" pitchFamily="18" charset="0"/>
            <a:ea typeface="Cambria" panose="02040503050406030204" pitchFamily="18" charset="0"/>
          </a:endParaRPr>
        </a:p>
      </dgm:t>
    </dgm:pt>
    <dgm:pt modelId="{C7F4863D-DF25-45F4-A817-34607FF51AF2}" type="sibTrans" cxnId="{E5FB2226-4F61-497B-98FE-E67660985428}">
      <dgm:prSet/>
      <dgm:spPr/>
      <dgm:t>
        <a:bodyPr/>
        <a:lstStyle/>
        <a:p>
          <a:endParaRPr lang="en-US" sz="1600">
            <a:latin typeface="Cambria" panose="02040503050406030204" pitchFamily="18" charset="0"/>
            <a:ea typeface="Cambria" panose="02040503050406030204" pitchFamily="18" charset="0"/>
          </a:endParaRPr>
        </a:p>
      </dgm:t>
    </dgm:pt>
    <dgm:pt modelId="{6DB5794E-4301-4325-9FBA-CCF22F468FEA}">
      <dgm:prSet phldrT="[Text]" custT="1"/>
      <dgm:spPr/>
      <dgm:t>
        <a:bodyPr/>
        <a:lstStyle/>
        <a:p>
          <a:r>
            <a:rPr lang="en-US" sz="1600">
              <a:latin typeface="Cambria" panose="02040503050406030204" pitchFamily="18" charset="0"/>
              <a:ea typeface="Cambria" panose="02040503050406030204" pitchFamily="18" charset="0"/>
            </a:rPr>
            <a:t>Initial Yield   (NOI-CF) Component</a:t>
          </a:r>
        </a:p>
      </dgm:t>
    </dgm:pt>
    <dgm:pt modelId="{6C5BEF05-EBFA-4C31-804F-B8E4575D7091}" type="parTrans" cxnId="{2F1F8CE0-FF6B-4419-8928-8B4C637ACE0B}">
      <dgm:prSet custT="1"/>
      <dgm:spPr/>
      <dgm:t>
        <a:bodyPr/>
        <a:lstStyle/>
        <a:p>
          <a:endParaRPr lang="en-US" sz="1600">
            <a:latin typeface="Cambria" panose="02040503050406030204" pitchFamily="18" charset="0"/>
            <a:ea typeface="Cambria" panose="02040503050406030204" pitchFamily="18" charset="0"/>
          </a:endParaRPr>
        </a:p>
      </dgm:t>
    </dgm:pt>
    <dgm:pt modelId="{3D83AC5E-13A9-482B-9490-0853E3436CE9}" type="sibTrans" cxnId="{2F1F8CE0-FF6B-4419-8928-8B4C637ACE0B}">
      <dgm:prSet/>
      <dgm:spPr/>
      <dgm:t>
        <a:bodyPr/>
        <a:lstStyle/>
        <a:p>
          <a:endParaRPr lang="en-US" sz="1600">
            <a:latin typeface="Cambria" panose="02040503050406030204" pitchFamily="18" charset="0"/>
            <a:ea typeface="Cambria" panose="02040503050406030204" pitchFamily="18" charset="0"/>
          </a:endParaRPr>
        </a:p>
      </dgm:t>
    </dgm:pt>
    <dgm:pt modelId="{60683DC2-B6A2-4123-B338-B7EEEDFEEB5A}">
      <dgm:prSet phldrT="[Text]" custT="1"/>
      <dgm:spPr/>
      <dgm:t>
        <a:bodyPr/>
        <a:lstStyle/>
        <a:p>
          <a:r>
            <a:rPr lang="en-US" sz="1600">
              <a:latin typeface="Cambria" panose="02040503050406030204" pitchFamily="18" charset="0"/>
              <a:ea typeface="Cambria" panose="02040503050406030204" pitchFamily="18" charset="0"/>
            </a:rPr>
            <a:t>Yield Growth (NOI-CF) Component</a:t>
          </a:r>
        </a:p>
      </dgm:t>
    </dgm:pt>
    <dgm:pt modelId="{BC4F19D9-CACD-44F6-8310-6C072BEFEC67}" type="parTrans" cxnId="{B0FB4957-A514-442E-A1E7-459D54F6A04E}">
      <dgm:prSet custT="1"/>
      <dgm:spPr/>
      <dgm:t>
        <a:bodyPr/>
        <a:lstStyle/>
        <a:p>
          <a:endParaRPr lang="en-US" sz="1600">
            <a:latin typeface="Cambria" panose="02040503050406030204" pitchFamily="18" charset="0"/>
            <a:ea typeface="Cambria" panose="02040503050406030204" pitchFamily="18" charset="0"/>
          </a:endParaRPr>
        </a:p>
      </dgm:t>
    </dgm:pt>
    <dgm:pt modelId="{11241814-3C08-475A-A3D9-51E7DEEA4D78}" type="sibTrans" cxnId="{B0FB4957-A514-442E-A1E7-459D54F6A04E}">
      <dgm:prSet/>
      <dgm:spPr/>
      <dgm:t>
        <a:bodyPr/>
        <a:lstStyle/>
        <a:p>
          <a:endParaRPr lang="en-US" sz="1600">
            <a:latin typeface="Cambria" panose="02040503050406030204" pitchFamily="18" charset="0"/>
            <a:ea typeface="Cambria" panose="02040503050406030204" pitchFamily="18" charset="0"/>
          </a:endParaRPr>
        </a:p>
      </dgm:t>
    </dgm:pt>
    <dgm:pt modelId="{1B9671A0-AB24-4898-BBEC-98C6D7979A99}">
      <dgm:prSet custT="1"/>
      <dgm:spPr/>
      <dgm:t>
        <a:bodyPr/>
        <a:lstStyle/>
        <a:p>
          <a:r>
            <a:rPr lang="en-US" sz="1600">
              <a:latin typeface="Cambria" panose="02040503050406030204" pitchFamily="18" charset="0"/>
              <a:ea typeface="Cambria" panose="02040503050406030204" pitchFamily="18" charset="0"/>
            </a:rPr>
            <a:t>Yield (Cap Rate) Change Component</a:t>
          </a:r>
        </a:p>
      </dgm:t>
    </dgm:pt>
    <dgm:pt modelId="{23CD737E-486F-49BE-A90B-9C4367CAD415}" type="parTrans" cxnId="{C7C28850-44D7-408B-8519-204382DD16B1}">
      <dgm:prSet custT="1"/>
      <dgm:spPr/>
      <dgm:t>
        <a:bodyPr/>
        <a:lstStyle/>
        <a:p>
          <a:endParaRPr lang="en-US" sz="1600">
            <a:latin typeface="Cambria" panose="02040503050406030204" pitchFamily="18" charset="0"/>
            <a:ea typeface="Cambria" panose="02040503050406030204" pitchFamily="18" charset="0"/>
          </a:endParaRPr>
        </a:p>
      </dgm:t>
    </dgm:pt>
    <dgm:pt modelId="{6573A1F5-F334-4C02-85F9-650E49AF95DA}" type="sibTrans" cxnId="{C7C28850-44D7-408B-8519-204382DD16B1}">
      <dgm:prSet/>
      <dgm:spPr/>
      <dgm:t>
        <a:bodyPr/>
        <a:lstStyle/>
        <a:p>
          <a:endParaRPr lang="en-US" sz="1600">
            <a:latin typeface="Cambria" panose="02040503050406030204" pitchFamily="18" charset="0"/>
            <a:ea typeface="Cambria" panose="02040503050406030204" pitchFamily="18" charset="0"/>
          </a:endParaRPr>
        </a:p>
      </dgm:t>
    </dgm:pt>
    <dgm:pt modelId="{8BCBF5ED-A5A4-402F-A8DD-F42C964A0962}" type="pres">
      <dgm:prSet presAssocID="{2ADDEEEC-C54B-4541-AF2D-B674E097C8E7}" presName="diagram" presStyleCnt="0">
        <dgm:presLayoutVars>
          <dgm:chPref val="1"/>
          <dgm:dir/>
          <dgm:animOne val="branch"/>
          <dgm:animLvl val="lvl"/>
          <dgm:resizeHandles val="exact"/>
        </dgm:presLayoutVars>
      </dgm:prSet>
      <dgm:spPr/>
    </dgm:pt>
    <dgm:pt modelId="{88E0DCFD-64F5-462A-950B-A113725FBADF}" type="pres">
      <dgm:prSet presAssocID="{ADA9A4A7-00D2-4C35-B17A-31BCACC5E612}" presName="root1" presStyleCnt="0"/>
      <dgm:spPr/>
    </dgm:pt>
    <dgm:pt modelId="{68FCE030-D125-4EA4-BB45-65ECC09ABB81}" type="pres">
      <dgm:prSet presAssocID="{ADA9A4A7-00D2-4C35-B17A-31BCACC5E612}" presName="LevelOneTextNode" presStyleLbl="node0" presStyleIdx="0" presStyleCnt="1">
        <dgm:presLayoutVars>
          <dgm:chPref val="3"/>
        </dgm:presLayoutVars>
      </dgm:prSet>
      <dgm:spPr/>
    </dgm:pt>
    <dgm:pt modelId="{D0521C43-27AD-454A-AA5D-53B3BBC177E0}" type="pres">
      <dgm:prSet presAssocID="{ADA9A4A7-00D2-4C35-B17A-31BCACC5E612}" presName="level2hierChild" presStyleCnt="0"/>
      <dgm:spPr/>
    </dgm:pt>
    <dgm:pt modelId="{73533C0A-1D6C-40C9-842B-A35F538F8D78}" type="pres">
      <dgm:prSet presAssocID="{6C5BEF05-EBFA-4C31-804F-B8E4575D7091}" presName="conn2-1" presStyleLbl="parChTrans1D2" presStyleIdx="0" presStyleCnt="3"/>
      <dgm:spPr/>
    </dgm:pt>
    <dgm:pt modelId="{9A76DED7-0E5F-46D9-B921-1A2EC3E78FE4}" type="pres">
      <dgm:prSet presAssocID="{6C5BEF05-EBFA-4C31-804F-B8E4575D7091}" presName="connTx" presStyleLbl="parChTrans1D2" presStyleIdx="0" presStyleCnt="3"/>
      <dgm:spPr/>
    </dgm:pt>
    <dgm:pt modelId="{51B4736F-E53A-4020-A480-013F93BD6CCD}" type="pres">
      <dgm:prSet presAssocID="{6DB5794E-4301-4325-9FBA-CCF22F468FEA}" presName="root2" presStyleCnt="0"/>
      <dgm:spPr/>
    </dgm:pt>
    <dgm:pt modelId="{F7D429F8-A40C-4FAE-A5D2-98D0CBAE5BFD}" type="pres">
      <dgm:prSet presAssocID="{6DB5794E-4301-4325-9FBA-CCF22F468FEA}" presName="LevelTwoTextNode" presStyleLbl="node2" presStyleIdx="0" presStyleCnt="3">
        <dgm:presLayoutVars>
          <dgm:chPref val="3"/>
        </dgm:presLayoutVars>
      </dgm:prSet>
      <dgm:spPr/>
    </dgm:pt>
    <dgm:pt modelId="{E5501FA0-FE60-4EAF-BFCA-F1A1241C9D75}" type="pres">
      <dgm:prSet presAssocID="{6DB5794E-4301-4325-9FBA-CCF22F468FEA}" presName="level3hierChild" presStyleCnt="0"/>
      <dgm:spPr/>
    </dgm:pt>
    <dgm:pt modelId="{E93B6055-AF8A-4554-AAD4-C007D149297C}" type="pres">
      <dgm:prSet presAssocID="{BC4F19D9-CACD-44F6-8310-6C072BEFEC67}" presName="conn2-1" presStyleLbl="parChTrans1D2" presStyleIdx="1" presStyleCnt="3"/>
      <dgm:spPr/>
    </dgm:pt>
    <dgm:pt modelId="{A45FD9A7-ACF4-4349-89C9-A7E601ED1A76}" type="pres">
      <dgm:prSet presAssocID="{BC4F19D9-CACD-44F6-8310-6C072BEFEC67}" presName="connTx" presStyleLbl="parChTrans1D2" presStyleIdx="1" presStyleCnt="3"/>
      <dgm:spPr/>
    </dgm:pt>
    <dgm:pt modelId="{C3C46286-ED55-4D1B-AA83-64A557527900}" type="pres">
      <dgm:prSet presAssocID="{60683DC2-B6A2-4123-B338-B7EEEDFEEB5A}" presName="root2" presStyleCnt="0"/>
      <dgm:spPr/>
    </dgm:pt>
    <dgm:pt modelId="{0446C882-89FA-4C82-93D5-6849DC69699B}" type="pres">
      <dgm:prSet presAssocID="{60683DC2-B6A2-4123-B338-B7EEEDFEEB5A}" presName="LevelTwoTextNode" presStyleLbl="node2" presStyleIdx="1" presStyleCnt="3">
        <dgm:presLayoutVars>
          <dgm:chPref val="3"/>
        </dgm:presLayoutVars>
      </dgm:prSet>
      <dgm:spPr/>
    </dgm:pt>
    <dgm:pt modelId="{2822E8E8-4A5C-4706-8CCE-51CAD6C6E828}" type="pres">
      <dgm:prSet presAssocID="{60683DC2-B6A2-4123-B338-B7EEEDFEEB5A}" presName="level3hierChild" presStyleCnt="0"/>
      <dgm:spPr/>
    </dgm:pt>
    <dgm:pt modelId="{C3B729CB-4F71-412F-B18F-5AA2DB2BF4E6}" type="pres">
      <dgm:prSet presAssocID="{23CD737E-486F-49BE-A90B-9C4367CAD415}" presName="conn2-1" presStyleLbl="parChTrans1D2" presStyleIdx="2" presStyleCnt="3"/>
      <dgm:spPr/>
    </dgm:pt>
    <dgm:pt modelId="{896ADB81-A494-4EDC-93E2-051F151D2E33}" type="pres">
      <dgm:prSet presAssocID="{23CD737E-486F-49BE-A90B-9C4367CAD415}" presName="connTx" presStyleLbl="parChTrans1D2" presStyleIdx="2" presStyleCnt="3"/>
      <dgm:spPr/>
    </dgm:pt>
    <dgm:pt modelId="{62BC7D33-A2D4-466A-8506-C7A861335660}" type="pres">
      <dgm:prSet presAssocID="{1B9671A0-AB24-4898-BBEC-98C6D7979A99}" presName="root2" presStyleCnt="0"/>
      <dgm:spPr/>
    </dgm:pt>
    <dgm:pt modelId="{26D95C52-1CE4-4A04-8AF2-FBCE1391E86D}" type="pres">
      <dgm:prSet presAssocID="{1B9671A0-AB24-4898-BBEC-98C6D7979A99}" presName="LevelTwoTextNode" presStyleLbl="node2" presStyleIdx="2" presStyleCnt="3">
        <dgm:presLayoutVars>
          <dgm:chPref val="3"/>
        </dgm:presLayoutVars>
      </dgm:prSet>
      <dgm:spPr/>
    </dgm:pt>
    <dgm:pt modelId="{F1563F28-B828-4287-A303-4C2102C7DFDC}" type="pres">
      <dgm:prSet presAssocID="{1B9671A0-AB24-4898-BBEC-98C6D7979A99}" presName="level3hierChild" presStyleCnt="0"/>
      <dgm:spPr/>
    </dgm:pt>
  </dgm:ptLst>
  <dgm:cxnLst>
    <dgm:cxn modelId="{F917D310-92A9-46C4-ABC2-C43C1259F73F}" type="presOf" srcId="{BC4F19D9-CACD-44F6-8310-6C072BEFEC67}" destId="{E93B6055-AF8A-4554-AAD4-C007D149297C}" srcOrd="0" destOrd="0" presId="urn:microsoft.com/office/officeart/2005/8/layout/hierarchy2"/>
    <dgm:cxn modelId="{E5FB2226-4F61-497B-98FE-E67660985428}" srcId="{2ADDEEEC-C54B-4541-AF2D-B674E097C8E7}" destId="{ADA9A4A7-00D2-4C35-B17A-31BCACC5E612}" srcOrd="0" destOrd="0" parTransId="{252E502A-B5FC-4A7F-8A45-2E2EAA064F15}" sibTransId="{C7F4863D-DF25-45F4-A817-34607FF51AF2}"/>
    <dgm:cxn modelId="{CF05D136-9BD7-4023-9FDD-825ECCFD8DED}" type="presOf" srcId="{6C5BEF05-EBFA-4C31-804F-B8E4575D7091}" destId="{73533C0A-1D6C-40C9-842B-A35F538F8D78}" srcOrd="0" destOrd="0" presId="urn:microsoft.com/office/officeart/2005/8/layout/hierarchy2"/>
    <dgm:cxn modelId="{5FC80838-A20C-41F4-AC02-E06A4B113454}" type="presOf" srcId="{23CD737E-486F-49BE-A90B-9C4367CAD415}" destId="{C3B729CB-4F71-412F-B18F-5AA2DB2BF4E6}" srcOrd="0" destOrd="0" presId="urn:microsoft.com/office/officeart/2005/8/layout/hierarchy2"/>
    <dgm:cxn modelId="{A23B3139-E7A5-45DB-B2DD-01E058609325}" type="presOf" srcId="{6DB5794E-4301-4325-9FBA-CCF22F468FEA}" destId="{F7D429F8-A40C-4FAE-A5D2-98D0CBAE5BFD}" srcOrd="0" destOrd="0" presId="urn:microsoft.com/office/officeart/2005/8/layout/hierarchy2"/>
    <dgm:cxn modelId="{EFECD044-B40D-413F-BB1C-CE54AF5348DF}" type="presOf" srcId="{60683DC2-B6A2-4123-B338-B7EEEDFEEB5A}" destId="{0446C882-89FA-4C82-93D5-6849DC69699B}" srcOrd="0" destOrd="0" presId="urn:microsoft.com/office/officeart/2005/8/layout/hierarchy2"/>
    <dgm:cxn modelId="{0863F266-8B03-4D6D-A235-690345498A79}" type="presOf" srcId="{6C5BEF05-EBFA-4C31-804F-B8E4575D7091}" destId="{9A76DED7-0E5F-46D9-B921-1A2EC3E78FE4}" srcOrd="1" destOrd="0" presId="urn:microsoft.com/office/officeart/2005/8/layout/hierarchy2"/>
    <dgm:cxn modelId="{C7C28850-44D7-408B-8519-204382DD16B1}" srcId="{ADA9A4A7-00D2-4C35-B17A-31BCACC5E612}" destId="{1B9671A0-AB24-4898-BBEC-98C6D7979A99}" srcOrd="2" destOrd="0" parTransId="{23CD737E-486F-49BE-A90B-9C4367CAD415}" sibTransId="{6573A1F5-F334-4C02-85F9-650E49AF95DA}"/>
    <dgm:cxn modelId="{D9927656-6114-4239-BE33-0326EA24DC8A}" type="presOf" srcId="{23CD737E-486F-49BE-A90B-9C4367CAD415}" destId="{896ADB81-A494-4EDC-93E2-051F151D2E33}" srcOrd="1" destOrd="0" presId="urn:microsoft.com/office/officeart/2005/8/layout/hierarchy2"/>
    <dgm:cxn modelId="{B0FB4957-A514-442E-A1E7-459D54F6A04E}" srcId="{ADA9A4A7-00D2-4C35-B17A-31BCACC5E612}" destId="{60683DC2-B6A2-4123-B338-B7EEEDFEEB5A}" srcOrd="1" destOrd="0" parTransId="{BC4F19D9-CACD-44F6-8310-6C072BEFEC67}" sibTransId="{11241814-3C08-475A-A3D9-51E7DEEA4D78}"/>
    <dgm:cxn modelId="{9343D4AA-0AAF-4CE8-8F29-061770FE4C9A}" type="presOf" srcId="{ADA9A4A7-00D2-4C35-B17A-31BCACC5E612}" destId="{68FCE030-D125-4EA4-BB45-65ECC09ABB81}" srcOrd="0" destOrd="0" presId="urn:microsoft.com/office/officeart/2005/8/layout/hierarchy2"/>
    <dgm:cxn modelId="{0C9105D9-7D4C-4615-9A24-BA8F9575C230}" type="presOf" srcId="{BC4F19D9-CACD-44F6-8310-6C072BEFEC67}" destId="{A45FD9A7-ACF4-4349-89C9-A7E601ED1A76}" srcOrd="1" destOrd="0" presId="urn:microsoft.com/office/officeart/2005/8/layout/hierarchy2"/>
    <dgm:cxn modelId="{2F1F8CE0-FF6B-4419-8928-8B4C637ACE0B}" srcId="{ADA9A4A7-00D2-4C35-B17A-31BCACC5E612}" destId="{6DB5794E-4301-4325-9FBA-CCF22F468FEA}" srcOrd="0" destOrd="0" parTransId="{6C5BEF05-EBFA-4C31-804F-B8E4575D7091}" sibTransId="{3D83AC5E-13A9-482B-9490-0853E3436CE9}"/>
    <dgm:cxn modelId="{3B51E6E7-DD9A-4A6D-A24C-A4C5F2FD0662}" type="presOf" srcId="{2ADDEEEC-C54B-4541-AF2D-B674E097C8E7}" destId="{8BCBF5ED-A5A4-402F-A8DD-F42C964A0962}" srcOrd="0" destOrd="0" presId="urn:microsoft.com/office/officeart/2005/8/layout/hierarchy2"/>
    <dgm:cxn modelId="{094BA3EE-5AAA-46B9-B6A8-F6D5631B13A2}" type="presOf" srcId="{1B9671A0-AB24-4898-BBEC-98C6D7979A99}" destId="{26D95C52-1CE4-4A04-8AF2-FBCE1391E86D}" srcOrd="0" destOrd="0" presId="urn:microsoft.com/office/officeart/2005/8/layout/hierarchy2"/>
    <dgm:cxn modelId="{D2B64BAC-9671-418A-87C9-E3D446428C1D}" type="presParOf" srcId="{8BCBF5ED-A5A4-402F-A8DD-F42C964A0962}" destId="{88E0DCFD-64F5-462A-950B-A113725FBADF}" srcOrd="0" destOrd="0" presId="urn:microsoft.com/office/officeart/2005/8/layout/hierarchy2"/>
    <dgm:cxn modelId="{A12A632F-DEF9-46BA-8A24-2B7D6825FBEE}" type="presParOf" srcId="{88E0DCFD-64F5-462A-950B-A113725FBADF}" destId="{68FCE030-D125-4EA4-BB45-65ECC09ABB81}" srcOrd="0" destOrd="0" presId="urn:microsoft.com/office/officeart/2005/8/layout/hierarchy2"/>
    <dgm:cxn modelId="{D1187B47-A777-4816-B900-1D0FC01B5ECA}" type="presParOf" srcId="{88E0DCFD-64F5-462A-950B-A113725FBADF}" destId="{D0521C43-27AD-454A-AA5D-53B3BBC177E0}" srcOrd="1" destOrd="0" presId="urn:microsoft.com/office/officeart/2005/8/layout/hierarchy2"/>
    <dgm:cxn modelId="{D5876641-FD5C-4E6D-8173-0C800D7EDF01}" type="presParOf" srcId="{D0521C43-27AD-454A-AA5D-53B3BBC177E0}" destId="{73533C0A-1D6C-40C9-842B-A35F538F8D78}" srcOrd="0" destOrd="0" presId="urn:microsoft.com/office/officeart/2005/8/layout/hierarchy2"/>
    <dgm:cxn modelId="{A0C752BB-30EB-4880-81E9-E0093270A0EB}" type="presParOf" srcId="{73533C0A-1D6C-40C9-842B-A35F538F8D78}" destId="{9A76DED7-0E5F-46D9-B921-1A2EC3E78FE4}" srcOrd="0" destOrd="0" presId="urn:microsoft.com/office/officeart/2005/8/layout/hierarchy2"/>
    <dgm:cxn modelId="{08AE2638-2473-4A99-96B7-50239F0BAB70}" type="presParOf" srcId="{D0521C43-27AD-454A-AA5D-53B3BBC177E0}" destId="{51B4736F-E53A-4020-A480-013F93BD6CCD}" srcOrd="1" destOrd="0" presId="urn:microsoft.com/office/officeart/2005/8/layout/hierarchy2"/>
    <dgm:cxn modelId="{6B0992CE-08AD-4B4D-9BE4-48AEB6384818}" type="presParOf" srcId="{51B4736F-E53A-4020-A480-013F93BD6CCD}" destId="{F7D429F8-A40C-4FAE-A5D2-98D0CBAE5BFD}" srcOrd="0" destOrd="0" presId="urn:microsoft.com/office/officeart/2005/8/layout/hierarchy2"/>
    <dgm:cxn modelId="{28553533-2489-4830-80B7-5D988320EC42}" type="presParOf" srcId="{51B4736F-E53A-4020-A480-013F93BD6CCD}" destId="{E5501FA0-FE60-4EAF-BFCA-F1A1241C9D75}" srcOrd="1" destOrd="0" presId="urn:microsoft.com/office/officeart/2005/8/layout/hierarchy2"/>
    <dgm:cxn modelId="{4CA4890B-A801-4611-9596-62D752C9B952}" type="presParOf" srcId="{D0521C43-27AD-454A-AA5D-53B3BBC177E0}" destId="{E93B6055-AF8A-4554-AAD4-C007D149297C}" srcOrd="2" destOrd="0" presId="urn:microsoft.com/office/officeart/2005/8/layout/hierarchy2"/>
    <dgm:cxn modelId="{89CA2660-C2C9-4850-A0E8-68A7CBA46B8D}" type="presParOf" srcId="{E93B6055-AF8A-4554-AAD4-C007D149297C}" destId="{A45FD9A7-ACF4-4349-89C9-A7E601ED1A76}" srcOrd="0" destOrd="0" presId="urn:microsoft.com/office/officeart/2005/8/layout/hierarchy2"/>
    <dgm:cxn modelId="{F9B9A2B0-5851-4A9F-A1E9-D5B49F6D090A}" type="presParOf" srcId="{D0521C43-27AD-454A-AA5D-53B3BBC177E0}" destId="{C3C46286-ED55-4D1B-AA83-64A557527900}" srcOrd="3" destOrd="0" presId="urn:microsoft.com/office/officeart/2005/8/layout/hierarchy2"/>
    <dgm:cxn modelId="{072EEE9D-4CB2-479F-A698-DC49630BD48B}" type="presParOf" srcId="{C3C46286-ED55-4D1B-AA83-64A557527900}" destId="{0446C882-89FA-4C82-93D5-6849DC69699B}" srcOrd="0" destOrd="0" presId="urn:microsoft.com/office/officeart/2005/8/layout/hierarchy2"/>
    <dgm:cxn modelId="{BBA73C2A-6F67-4854-BFDF-36B37397AEAC}" type="presParOf" srcId="{C3C46286-ED55-4D1B-AA83-64A557527900}" destId="{2822E8E8-4A5C-4706-8CCE-51CAD6C6E828}" srcOrd="1" destOrd="0" presId="urn:microsoft.com/office/officeart/2005/8/layout/hierarchy2"/>
    <dgm:cxn modelId="{E54F3E3B-46C3-4C52-B871-892891B8A460}" type="presParOf" srcId="{D0521C43-27AD-454A-AA5D-53B3BBC177E0}" destId="{C3B729CB-4F71-412F-B18F-5AA2DB2BF4E6}" srcOrd="4" destOrd="0" presId="urn:microsoft.com/office/officeart/2005/8/layout/hierarchy2"/>
    <dgm:cxn modelId="{8E5E7CD0-6C86-4BE5-801D-4C0AE04E3002}" type="presParOf" srcId="{C3B729CB-4F71-412F-B18F-5AA2DB2BF4E6}" destId="{896ADB81-A494-4EDC-93E2-051F151D2E33}" srcOrd="0" destOrd="0" presId="urn:microsoft.com/office/officeart/2005/8/layout/hierarchy2"/>
    <dgm:cxn modelId="{54EE3D75-6062-45E7-82B1-DF238BD0C341}" type="presParOf" srcId="{D0521C43-27AD-454A-AA5D-53B3BBC177E0}" destId="{62BC7D33-A2D4-466A-8506-C7A861335660}" srcOrd="5" destOrd="0" presId="urn:microsoft.com/office/officeart/2005/8/layout/hierarchy2"/>
    <dgm:cxn modelId="{409B5AF0-301A-4443-87CB-FEE76C038F92}" type="presParOf" srcId="{62BC7D33-A2D4-466A-8506-C7A861335660}" destId="{26D95C52-1CE4-4A04-8AF2-FBCE1391E86D}" srcOrd="0" destOrd="0" presId="urn:microsoft.com/office/officeart/2005/8/layout/hierarchy2"/>
    <dgm:cxn modelId="{BE150BE2-80F8-415C-9F0E-1904141B58B4}" type="presParOf" srcId="{62BC7D33-A2D4-466A-8506-C7A861335660}" destId="{F1563F28-B828-4287-A303-4C2102C7DFDC}" srcOrd="1" destOrd="0" presId="urn:microsoft.com/office/officeart/2005/8/layout/hierarchy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68FCE030-D125-4EA4-BB45-65ECC09ABB81}">
      <dsp:nvSpPr>
        <dsp:cNvPr id="0" name=""/>
        <dsp:cNvSpPr/>
      </dsp:nvSpPr>
      <dsp:spPr>
        <a:xfrm>
          <a:off x="292893" y="956369"/>
          <a:ext cx="1660921" cy="830460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0160" tIns="10160" rIns="10160" bIns="1016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600" kern="1200">
              <a:latin typeface="Cambria" panose="02040503050406030204" pitchFamily="18" charset="0"/>
              <a:ea typeface="Cambria" panose="02040503050406030204" pitchFamily="18" charset="0"/>
            </a:rPr>
            <a:t>IRR</a:t>
          </a:r>
        </a:p>
      </dsp:txBody>
      <dsp:txXfrm>
        <a:off x="317216" y="980692"/>
        <a:ext cx="1612275" cy="781814"/>
      </dsp:txXfrm>
    </dsp:sp>
    <dsp:sp modelId="{73533C0A-1D6C-40C9-842B-A35F538F8D78}">
      <dsp:nvSpPr>
        <dsp:cNvPr id="0" name=""/>
        <dsp:cNvSpPr/>
      </dsp:nvSpPr>
      <dsp:spPr>
        <a:xfrm rot="18289469">
          <a:off x="1704306" y="866838"/>
          <a:ext cx="1163386" cy="54492"/>
        </a:xfrm>
        <a:custGeom>
          <a:avLst/>
          <a:gdLst/>
          <a:ahLst/>
          <a:cxnLst/>
          <a:rect l="0" t="0" r="0" b="0"/>
          <a:pathLst>
            <a:path>
              <a:moveTo>
                <a:pt x="0" y="27246"/>
              </a:moveTo>
              <a:lnTo>
                <a:pt x="1163386" y="27246"/>
              </a:lnTo>
            </a:path>
          </a:pathLst>
        </a:custGeom>
        <a:noFill/>
        <a:ln w="6350" cap="flat" cmpd="sng" algn="ctr">
          <a:solidFill>
            <a:schemeClr val="accent1">
              <a:shade val="6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1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1600" kern="1200">
            <a:latin typeface="Cambria" panose="02040503050406030204" pitchFamily="18" charset="0"/>
            <a:ea typeface="Cambria" panose="02040503050406030204" pitchFamily="18" charset="0"/>
          </a:endParaRPr>
        </a:p>
      </dsp:txBody>
      <dsp:txXfrm>
        <a:off x="2256915" y="865000"/>
        <a:ext cx="58169" cy="58169"/>
      </dsp:txXfrm>
    </dsp:sp>
    <dsp:sp modelId="{F7D429F8-A40C-4FAE-A5D2-98D0CBAE5BFD}">
      <dsp:nvSpPr>
        <dsp:cNvPr id="0" name=""/>
        <dsp:cNvSpPr/>
      </dsp:nvSpPr>
      <dsp:spPr>
        <a:xfrm>
          <a:off x="2618184" y="1339"/>
          <a:ext cx="1660921" cy="830460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0160" tIns="10160" rIns="10160" bIns="1016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600" kern="1200">
              <a:latin typeface="Cambria" panose="02040503050406030204" pitchFamily="18" charset="0"/>
              <a:ea typeface="Cambria" panose="02040503050406030204" pitchFamily="18" charset="0"/>
            </a:rPr>
            <a:t>Initial Yield   (NOI-CF) Component</a:t>
          </a:r>
        </a:p>
      </dsp:txBody>
      <dsp:txXfrm>
        <a:off x="2642507" y="25662"/>
        <a:ext cx="1612275" cy="781814"/>
      </dsp:txXfrm>
    </dsp:sp>
    <dsp:sp modelId="{E93B6055-AF8A-4554-AAD4-C007D149297C}">
      <dsp:nvSpPr>
        <dsp:cNvPr id="0" name=""/>
        <dsp:cNvSpPr/>
      </dsp:nvSpPr>
      <dsp:spPr>
        <a:xfrm>
          <a:off x="1953815" y="1344353"/>
          <a:ext cx="664368" cy="54492"/>
        </a:xfrm>
        <a:custGeom>
          <a:avLst/>
          <a:gdLst/>
          <a:ahLst/>
          <a:cxnLst/>
          <a:rect l="0" t="0" r="0" b="0"/>
          <a:pathLst>
            <a:path>
              <a:moveTo>
                <a:pt x="0" y="27246"/>
              </a:moveTo>
              <a:lnTo>
                <a:pt x="664368" y="27246"/>
              </a:lnTo>
            </a:path>
          </a:pathLst>
        </a:custGeom>
        <a:noFill/>
        <a:ln w="6350" cap="flat" cmpd="sng" algn="ctr">
          <a:solidFill>
            <a:schemeClr val="accent1">
              <a:shade val="6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1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1600" kern="1200">
            <a:latin typeface="Cambria" panose="02040503050406030204" pitchFamily="18" charset="0"/>
            <a:ea typeface="Cambria" panose="02040503050406030204" pitchFamily="18" charset="0"/>
          </a:endParaRPr>
        </a:p>
      </dsp:txBody>
      <dsp:txXfrm>
        <a:off x="2269390" y="1354990"/>
        <a:ext cx="33218" cy="33218"/>
      </dsp:txXfrm>
    </dsp:sp>
    <dsp:sp modelId="{0446C882-89FA-4C82-93D5-6849DC69699B}">
      <dsp:nvSpPr>
        <dsp:cNvPr id="0" name=""/>
        <dsp:cNvSpPr/>
      </dsp:nvSpPr>
      <dsp:spPr>
        <a:xfrm>
          <a:off x="2618184" y="956369"/>
          <a:ext cx="1660921" cy="830460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0160" tIns="10160" rIns="10160" bIns="1016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600" kern="1200">
              <a:latin typeface="Cambria" panose="02040503050406030204" pitchFamily="18" charset="0"/>
              <a:ea typeface="Cambria" panose="02040503050406030204" pitchFamily="18" charset="0"/>
            </a:rPr>
            <a:t>Yield Growth (NOI-CF) Component</a:t>
          </a:r>
        </a:p>
      </dsp:txBody>
      <dsp:txXfrm>
        <a:off x="2642507" y="980692"/>
        <a:ext cx="1612275" cy="781814"/>
      </dsp:txXfrm>
    </dsp:sp>
    <dsp:sp modelId="{C3B729CB-4F71-412F-B18F-5AA2DB2BF4E6}">
      <dsp:nvSpPr>
        <dsp:cNvPr id="0" name=""/>
        <dsp:cNvSpPr/>
      </dsp:nvSpPr>
      <dsp:spPr>
        <a:xfrm rot="3310531">
          <a:off x="1704306" y="1821868"/>
          <a:ext cx="1163386" cy="54492"/>
        </a:xfrm>
        <a:custGeom>
          <a:avLst/>
          <a:gdLst/>
          <a:ahLst/>
          <a:cxnLst/>
          <a:rect l="0" t="0" r="0" b="0"/>
          <a:pathLst>
            <a:path>
              <a:moveTo>
                <a:pt x="0" y="27246"/>
              </a:moveTo>
              <a:lnTo>
                <a:pt x="1163386" y="27246"/>
              </a:lnTo>
            </a:path>
          </a:pathLst>
        </a:custGeom>
        <a:noFill/>
        <a:ln w="6350" cap="flat" cmpd="sng" algn="ctr">
          <a:solidFill>
            <a:schemeClr val="accent1">
              <a:shade val="6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1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n-US" sz="1600" kern="1200">
            <a:latin typeface="Cambria" panose="02040503050406030204" pitchFamily="18" charset="0"/>
            <a:ea typeface="Cambria" panose="02040503050406030204" pitchFamily="18" charset="0"/>
          </a:endParaRPr>
        </a:p>
      </dsp:txBody>
      <dsp:txXfrm>
        <a:off x="2256915" y="1820030"/>
        <a:ext cx="58169" cy="58169"/>
      </dsp:txXfrm>
    </dsp:sp>
    <dsp:sp modelId="{26D95C52-1CE4-4A04-8AF2-FBCE1391E86D}">
      <dsp:nvSpPr>
        <dsp:cNvPr id="0" name=""/>
        <dsp:cNvSpPr/>
      </dsp:nvSpPr>
      <dsp:spPr>
        <a:xfrm>
          <a:off x="2618184" y="1911399"/>
          <a:ext cx="1660921" cy="830460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1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1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0160" tIns="10160" rIns="10160" bIns="10160" numCol="1" spcCol="1270" anchor="ctr" anchorCtr="0">
          <a:noAutofit/>
        </a:bodyPr>
        <a:lstStyle/>
        <a:p>
          <a:pPr marL="0" lvl="0" indent="0" algn="ctr" defTabSz="711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600" kern="1200">
              <a:latin typeface="Cambria" panose="02040503050406030204" pitchFamily="18" charset="0"/>
              <a:ea typeface="Cambria" panose="02040503050406030204" pitchFamily="18" charset="0"/>
            </a:rPr>
            <a:t>Yield (Cap Rate) Change Component</a:t>
          </a:r>
        </a:p>
      </dsp:txBody>
      <dsp:txXfrm>
        <a:off x="2642507" y="1935722"/>
        <a:ext cx="1612275" cy="781814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ierarchy2">
  <dgm:title val=""/>
  <dgm:desc val=""/>
  <dgm:catLst>
    <dgm:cat type="hierarchy" pri="5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diagram">
    <dgm:varLst>
      <dgm:chPref val="1"/>
      <dgm:dir/>
      <dgm:animOne val="branch"/>
      <dgm:animLvl val="lvl"/>
      <dgm:resizeHandles val="exact"/>
    </dgm:varLst>
    <dgm:choose name="Name0">
      <dgm:if name="Name1" func="var" arg="dir" op="equ" val="norm">
        <dgm:alg type="hierChild">
          <dgm:param type="linDir" val="fromT"/>
          <dgm:param type="chAlign" val="l"/>
        </dgm:alg>
      </dgm:if>
      <dgm:else name="Name2">
        <dgm:alg type="hierChild">
          <dgm:param type="linDir" val="fromT"/>
          <dgm:param type="chAlign" val="r"/>
        </dgm:alg>
      </dgm:else>
    </dgm:choose>
    <dgm:shape xmlns:r="http://schemas.openxmlformats.org/officeDocument/2006/relationships" r:blip="">
      <dgm:adjLst/>
    </dgm:shape>
    <dgm:presOf/>
    <dgm:constrLst>
      <dgm:constr type="h" for="des" ptType="node" refType="h"/>
      <dgm:constr type="w" for="des" ptType="node" refType="h" refFor="des" refPtType="node" fact="2"/>
      <dgm:constr type="sibSp" refType="h" refFor="des" refPtType="node" op="equ" fact="0.15"/>
      <dgm:constr type="sibSp" for="des" forName="level2hierChild" refType="h" refFor="des" refPtType="node" op="equ" fact="0.15"/>
      <dgm:constr type="sibSp" for="des" forName="level3hierChild" refType="h" refFor="des" refPtType="node" op="equ" fact="0.15"/>
      <dgm:constr type="sp" for="des" forName="root1" refType="w" refFor="des" refPtType="node" fact="0.4"/>
      <dgm:constr type="sp" for="des" forName="root2" refType="sp" refFor="des" refForName="root1" op="equ"/>
      <dgm:constr type="primFontSz" for="des" ptType="node" op="equ" val="65"/>
      <dgm:constr type="primFontSz" for="des" forName="connTx" op="equ" val="55"/>
      <dgm:constr type="primFontSz" for="des" forName="connTx" refType="primFontSz" refFor="des" refPtType="node" op="lte" fact="0.8"/>
    </dgm:constrLst>
    <dgm:ruleLst/>
    <dgm:forEach name="Name3" axis="ch">
      <dgm:forEach name="Name4" axis="self" ptType="node">
        <dgm:layoutNode name="root1">
          <dgm:choose name="Name5">
            <dgm:if name="Name6" func="var" arg="dir" op="equ" val="norm">
              <dgm:alg type="hierRoot">
                <dgm:param type="hierAlign" val="lCtrCh"/>
              </dgm:alg>
            </dgm:if>
            <dgm:else name="Name7">
              <dgm:alg type="hierRoot">
                <dgm:param type="hierAlign" val="rCtrCh"/>
              </dgm:alg>
            </dgm:else>
          </dgm:choose>
          <dgm:shape xmlns:r="http://schemas.openxmlformats.org/officeDocument/2006/relationships" r:blip="">
            <dgm:adjLst/>
          </dgm:shape>
          <dgm:presOf/>
          <dgm:constrLst/>
          <dgm:ruleLst/>
          <dgm:layoutNode name="LevelOneTextNode" styleLbl="node0">
            <dgm:varLst>
              <dgm:chPref val="3"/>
            </dgm:varLst>
            <dgm:alg type="tx"/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self"/>
            <dgm:constrLst>
              <dgm:constr type="tMarg" refType="primFontSz" fact="0.05"/>
              <dgm:constr type="bMarg" refType="primFontSz" fact="0.05"/>
              <dgm:constr type="lMarg" refType="primFontSz" fact="0.05"/>
              <dgm:constr type="rMarg" refType="primFontSz" fact="0.05"/>
            </dgm:constrLst>
            <dgm:ruleLst>
              <dgm:rule type="primFontSz" val="5" fact="NaN" max="NaN"/>
            </dgm:ruleLst>
          </dgm:layoutNode>
          <dgm:layoutNode name="level2hierChild">
            <dgm:choose name="Name8">
              <dgm:if name="Name9" func="var" arg="dir" op="equ" val="norm">
                <dgm:alg type="hierChild">
                  <dgm:param type="linDir" val="fromT"/>
                  <dgm:param type="chAlign" val="l"/>
                </dgm:alg>
              </dgm:if>
              <dgm:else name="Name10">
                <dgm:alg type="hierChild">
                  <dgm:param type="linDir" val="fromT"/>
                  <dgm:param type="chAlign" val="r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repeat" axis="ch">
              <dgm:forEach name="Name11" axis="self" ptType="parTrans" cnt="1">
                <dgm:layoutNode name="conn2-1">
                  <dgm:choose name="Name12">
                    <dgm:if name="Name13" func="var" arg="dir" op="equ" val="norm">
                      <dgm:alg type="conn">
                        <dgm:param type="dim" val="1D"/>
                        <dgm:param type="begPts" val="midR"/>
                        <dgm:param type="endPts" val="midL"/>
                        <dgm:param type="endSty" val="noArr"/>
                      </dgm:alg>
                    </dgm:if>
                    <dgm:else name="Name14">
                      <dgm:alg type="conn">
                        <dgm:param type="dim" val="1D"/>
                        <dgm:param type="begPts" val="midL"/>
                        <dgm:param type="endPts" val="midR"/>
                        <dgm:param type="endSty" val="noArr"/>
                      </dgm:alg>
                    </dgm:else>
                  </dgm:choose>
                  <dgm:shape xmlns:r="http://schemas.openxmlformats.org/officeDocument/2006/relationships" type="conn" r:blip="">
                    <dgm:adjLst/>
                  </dgm:shape>
                  <dgm:presOf axis="self"/>
                  <dgm:constrLst>
                    <dgm:constr type="w" val="1"/>
                    <dgm:constr type="h" val="5"/>
                    <dgm:constr type="connDist"/>
                    <dgm:constr type="begPad"/>
                    <dgm:constr type="endPad"/>
                    <dgm:constr type="userA" for="ch" refType="connDist"/>
                  </dgm:constrLst>
                  <dgm:ruleLst/>
                  <dgm:layoutNode name="connTx">
                    <dgm:alg type="tx">
                      <dgm:param type="autoTxRot" val="grav"/>
                    </dgm:alg>
                    <dgm:shape xmlns:r="http://schemas.openxmlformats.org/officeDocument/2006/relationships" type="rect" r:blip="" hideGeom="1">
                      <dgm:adjLst/>
                    </dgm:shape>
                    <dgm:presOf axis="self"/>
                    <dgm:constrLst>
                      <dgm:constr type="userA"/>
                      <dgm:constr type="w" refType="userA" fact="0.05"/>
                      <dgm:constr type="h" refType="userA" fact="0.05"/>
                      <dgm:constr type="lMarg" val="1"/>
                      <dgm:constr type="rMarg" val="1"/>
                      <dgm:constr type="tMarg"/>
                      <dgm:constr type="bMarg"/>
                    </dgm:constrLst>
                    <dgm:ruleLst>
                      <dgm:rule type="h" val="NaN" fact="0.25" max="NaN"/>
                      <dgm:rule type="w" val="NaN" fact="0.8" max="NaN"/>
                      <dgm:rule type="primFontSz" val="5" fact="NaN" max="NaN"/>
                    </dgm:ruleLst>
                  </dgm:layoutNode>
                </dgm:layoutNode>
              </dgm:forEach>
              <dgm:forEach name="Name15" axis="self" ptType="node">
                <dgm:layoutNode name="root2">
                  <dgm:choose name="Name16">
                    <dgm:if name="Name17" func="var" arg="dir" op="equ" val="norm">
                      <dgm:alg type="hierRoot">
                        <dgm:param type="hierAlign" val="lCtrCh"/>
                      </dgm:alg>
                    </dgm:if>
                    <dgm:else name="Name18">
                      <dgm:alg type="hierRoot">
                        <dgm:param type="hierAlign" val="rCtrCh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layoutNode name="LevelTwoTextNode">
                    <dgm:varLst>
                      <dgm:chPref val="3"/>
                    </dgm:varLst>
                    <dgm:alg type="tx"/>
                    <dgm:shape xmlns:r="http://schemas.openxmlformats.org/officeDocument/2006/relationships" type="roundRect" r:blip="">
                      <dgm:adjLst>
                        <dgm:adj idx="1" val="0.1"/>
                      </dgm:adjLst>
                    </dgm:shape>
                    <dgm:presOf axis="self"/>
                    <dgm:constrLst>
                      <dgm:constr type="tMarg" refType="primFontSz" fact="0.05"/>
                      <dgm:constr type="bMarg" refType="primFontSz" fact="0.05"/>
                      <dgm:constr type="lMarg" refType="primFontSz" fact="0.05"/>
                      <dgm:constr type="rMarg" refType="primFontSz" fact="0.05"/>
                    </dgm:constrLst>
                    <dgm:ruleLst>
                      <dgm:rule type="primFontSz" val="5" fact="NaN" max="NaN"/>
                    </dgm:ruleLst>
                  </dgm:layoutNode>
                  <dgm:layoutNode name="level3hierChild">
                    <dgm:choose name="Name19">
                      <dgm:if name="Name20" func="var" arg="dir" op="equ" val="norm">
                        <dgm:alg type="hierChild">
                          <dgm:param type="linDir" val="fromT"/>
                          <dgm:param type="chAlign" val="l"/>
                        </dgm:alg>
                      </dgm:if>
                      <dgm:else name="Name21">
                        <dgm:alg type="hierChild">
                          <dgm:param type="linDir" val="fromT"/>
                          <dgm:param type="chAlign" val="r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  <dgm:forEach name="Name22" ref="repeat"/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4">
  <dgm:title val=""/>
  <dgm:desc val=""/>
  <dgm:catLst>
    <dgm:cat type="simple" pri="104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76200</xdr:colOff>
      <xdr:row>0</xdr:row>
      <xdr:rowOff>171450</xdr:rowOff>
    </xdr:from>
    <xdr:to>
      <xdr:col>26</xdr:col>
      <xdr:colOff>381000</xdr:colOff>
      <xdr:row>16</xdr:row>
      <xdr:rowOff>64770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D929DEE-DFDF-CFFC-B8DD-7AF91682D4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22"/>
  <sheetViews>
    <sheetView showGridLines="0" tabSelected="1" workbookViewId="0">
      <selection activeCell="J21" sqref="J21"/>
    </sheetView>
  </sheetViews>
  <sheetFormatPr defaultRowHeight="13.8" x14ac:dyDescent="0.25"/>
  <cols>
    <col min="1" max="4" width="8.88671875" style="1"/>
    <col min="5" max="5" width="31" style="1" bestFit="1" customWidth="1"/>
    <col min="6" max="12" width="7.88671875" style="1" customWidth="1"/>
    <col min="13" max="14" width="7" style="1" bestFit="1" customWidth="1"/>
    <col min="15" max="18" width="7.88671875" style="1" customWidth="1"/>
    <col min="19" max="19" width="2.109375" style="1" customWidth="1"/>
    <col min="20" max="16384" width="8.88671875" style="1"/>
  </cols>
  <sheetData>
    <row r="2" spans="2:18" ht="14.4" thickBot="1" x14ac:dyDescent="0.3">
      <c r="H2" s="26"/>
      <c r="I2" s="26"/>
      <c r="J2" s="26"/>
      <c r="K2" s="26"/>
      <c r="L2" s="26"/>
      <c r="M2" s="26"/>
      <c r="N2" s="26"/>
      <c r="O2" s="26"/>
      <c r="P2" s="26"/>
    </row>
    <row r="3" spans="2:18" ht="14.4" thickBot="1" x14ac:dyDescent="0.3">
      <c r="B3" s="2"/>
      <c r="C3" s="33" t="s">
        <v>1</v>
      </c>
      <c r="D3" s="34" t="s">
        <v>2</v>
      </c>
      <c r="E3" s="3"/>
      <c r="F3" s="4" t="s">
        <v>0</v>
      </c>
      <c r="G3" s="5" cm="1">
        <f t="array" ref="G3:R3">_xlfn.SEQUENCE(1,12,0)</f>
        <v>0</v>
      </c>
      <c r="H3" s="5">
        <v>1</v>
      </c>
      <c r="I3" s="5">
        <v>2</v>
      </c>
      <c r="J3" s="5">
        <v>3</v>
      </c>
      <c r="K3" s="5">
        <v>4</v>
      </c>
      <c r="L3" s="5">
        <v>5</v>
      </c>
      <c r="M3" s="5">
        <v>6</v>
      </c>
      <c r="N3" s="5">
        <v>7</v>
      </c>
      <c r="O3" s="5">
        <v>8</v>
      </c>
      <c r="P3" s="5">
        <v>9</v>
      </c>
      <c r="Q3" s="5">
        <v>10</v>
      </c>
      <c r="R3" s="6">
        <v>11</v>
      </c>
    </row>
    <row r="4" spans="2:18" x14ac:dyDescent="0.25">
      <c r="B4" s="22"/>
      <c r="C4" s="35">
        <v>0.02</v>
      </c>
      <c r="D4" s="36"/>
      <c r="E4" s="7" t="s">
        <v>3</v>
      </c>
      <c r="F4" s="8"/>
      <c r="G4" s="27"/>
      <c r="H4" s="28">
        <v>1</v>
      </c>
      <c r="I4" s="28">
        <f>H4*(1+$C$4)</f>
        <v>1.02</v>
      </c>
      <c r="J4" s="28">
        <f t="shared" ref="J4:R4" si="0">I4*(1+$C$4)</f>
        <v>1.0404</v>
      </c>
      <c r="K4" s="28">
        <f t="shared" si="0"/>
        <v>1.0612079999999999</v>
      </c>
      <c r="L4" s="28">
        <f t="shared" si="0"/>
        <v>1.08243216</v>
      </c>
      <c r="M4" s="28">
        <f t="shared" si="0"/>
        <v>1.1040808032</v>
      </c>
      <c r="N4" s="28">
        <f t="shared" si="0"/>
        <v>1.1261624192640001</v>
      </c>
      <c r="O4" s="28">
        <f t="shared" si="0"/>
        <v>1.14868566764928</v>
      </c>
      <c r="P4" s="28">
        <f t="shared" si="0"/>
        <v>1.1716593810022657</v>
      </c>
      <c r="Q4" s="28">
        <f t="shared" si="0"/>
        <v>1.1950925686223111</v>
      </c>
      <c r="R4" s="9">
        <f t="shared" si="0"/>
        <v>1.2189944199947573</v>
      </c>
    </row>
    <row r="5" spans="2:18" x14ac:dyDescent="0.25">
      <c r="B5" s="22"/>
      <c r="C5" s="37"/>
      <c r="D5" s="38">
        <v>0.1</v>
      </c>
      <c r="E5" s="10" t="s">
        <v>4</v>
      </c>
      <c r="F5" s="11"/>
      <c r="G5" s="12">
        <v>-11.1111</v>
      </c>
      <c r="H5" s="12"/>
      <c r="I5" s="12"/>
      <c r="J5" s="12"/>
      <c r="K5" s="12"/>
      <c r="L5" s="12"/>
      <c r="M5" s="12"/>
      <c r="N5" s="12"/>
      <c r="O5" s="12"/>
      <c r="P5" s="12"/>
      <c r="Q5" s="13">
        <f>R4/D5</f>
        <v>12.189944199947572</v>
      </c>
      <c r="R5" s="14"/>
    </row>
    <row r="6" spans="2:18" ht="14.4" thickBot="1" x14ac:dyDescent="0.3">
      <c r="B6" s="31">
        <v>0</v>
      </c>
      <c r="C6" s="39">
        <f>SUM(C4:C5)</f>
        <v>0.02</v>
      </c>
      <c r="D6" s="40">
        <f>SUM(D4:D5)</f>
        <v>0.1</v>
      </c>
      <c r="E6" s="15" t="s">
        <v>5</v>
      </c>
      <c r="F6" s="16">
        <f>IRR(G6:Q6)</f>
        <v>0.10300507018496963</v>
      </c>
      <c r="G6" s="17">
        <f>SUM(G4:G5)</f>
        <v>-11.1111</v>
      </c>
      <c r="H6" s="18">
        <f t="shared" ref="H6:Q6" si="1">SUM(H4:H5)</f>
        <v>1</v>
      </c>
      <c r="I6" s="18">
        <f t="shared" si="1"/>
        <v>1.02</v>
      </c>
      <c r="J6" s="18">
        <f t="shared" si="1"/>
        <v>1.0404</v>
      </c>
      <c r="K6" s="18">
        <f t="shared" si="1"/>
        <v>1.0612079999999999</v>
      </c>
      <c r="L6" s="18">
        <f t="shared" si="1"/>
        <v>1.08243216</v>
      </c>
      <c r="M6" s="18">
        <f t="shared" si="1"/>
        <v>1.1040808032</v>
      </c>
      <c r="N6" s="18">
        <f t="shared" si="1"/>
        <v>1.1261624192640001</v>
      </c>
      <c r="O6" s="18">
        <f t="shared" si="1"/>
        <v>1.14868566764928</v>
      </c>
      <c r="P6" s="18">
        <f t="shared" si="1"/>
        <v>1.1716593810022657</v>
      </c>
      <c r="Q6" s="18">
        <f t="shared" si="1"/>
        <v>13.385036768569883</v>
      </c>
      <c r="R6" s="19"/>
    </row>
    <row r="7" spans="2:18" x14ac:dyDescent="0.25">
      <c r="B7" s="22"/>
      <c r="C7" s="41"/>
      <c r="D7" s="42"/>
      <c r="E7" s="7"/>
      <c r="F7" s="8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0"/>
    </row>
    <row r="8" spans="2:18" x14ac:dyDescent="0.25">
      <c r="B8" s="22"/>
      <c r="C8" s="35">
        <v>0</v>
      </c>
      <c r="D8" s="36"/>
      <c r="E8" s="7" t="s">
        <v>8</v>
      </c>
      <c r="F8" s="8"/>
      <c r="G8" s="27"/>
      <c r="H8" s="28">
        <f>H4</f>
        <v>1</v>
      </c>
      <c r="I8" s="28">
        <f>H8</f>
        <v>1</v>
      </c>
      <c r="J8" s="28">
        <f t="shared" ref="J8:R8" si="2">I8</f>
        <v>1</v>
      </c>
      <c r="K8" s="28">
        <f t="shared" si="2"/>
        <v>1</v>
      </c>
      <c r="L8" s="28">
        <f t="shared" si="2"/>
        <v>1</v>
      </c>
      <c r="M8" s="28">
        <f t="shared" si="2"/>
        <v>1</v>
      </c>
      <c r="N8" s="28">
        <f t="shared" si="2"/>
        <v>1</v>
      </c>
      <c r="O8" s="28">
        <f t="shared" si="2"/>
        <v>1</v>
      </c>
      <c r="P8" s="28">
        <f t="shared" si="2"/>
        <v>1</v>
      </c>
      <c r="Q8" s="28">
        <f>P8</f>
        <v>1</v>
      </c>
      <c r="R8" s="9">
        <f t="shared" si="2"/>
        <v>1</v>
      </c>
    </row>
    <row r="9" spans="2:18" x14ac:dyDescent="0.25">
      <c r="B9" s="22"/>
      <c r="C9" s="37"/>
      <c r="D9" s="43">
        <f>-H8/G9</f>
        <v>9.0000090000090002E-2</v>
      </c>
      <c r="E9" s="10" t="s">
        <v>6</v>
      </c>
      <c r="F9" s="11"/>
      <c r="G9" s="12">
        <f>G5</f>
        <v>-11.1111</v>
      </c>
      <c r="H9" s="12"/>
      <c r="I9" s="12"/>
      <c r="J9" s="12"/>
      <c r="K9" s="12"/>
      <c r="L9" s="12"/>
      <c r="M9" s="12"/>
      <c r="N9" s="12"/>
      <c r="O9" s="12"/>
      <c r="P9" s="12"/>
      <c r="Q9" s="13">
        <f>R8/D9</f>
        <v>11.1111</v>
      </c>
      <c r="R9" s="21"/>
    </row>
    <row r="10" spans="2:18" ht="14.4" thickBot="1" x14ac:dyDescent="0.3">
      <c r="B10" s="31">
        <v>1</v>
      </c>
      <c r="C10" s="44">
        <f>SUM(C8:C9)</f>
        <v>0</v>
      </c>
      <c r="D10" s="45">
        <f>SUM(D8:D9)</f>
        <v>9.0000090000090002E-2</v>
      </c>
      <c r="E10" s="15" t="s">
        <v>7</v>
      </c>
      <c r="F10" s="16">
        <f>IRR(G10:Q10)</f>
        <v>9.0000089998957034E-2</v>
      </c>
      <c r="G10" s="17">
        <f>SUM(G8:G9)</f>
        <v>-11.1111</v>
      </c>
      <c r="H10" s="18">
        <f t="shared" ref="H10" si="3">SUM(H8:H9)</f>
        <v>1</v>
      </c>
      <c r="I10" s="18">
        <f t="shared" ref="I10" si="4">SUM(I8:I9)</f>
        <v>1</v>
      </c>
      <c r="J10" s="18">
        <f t="shared" ref="J10" si="5">SUM(J8:J9)</f>
        <v>1</v>
      </c>
      <c r="K10" s="18">
        <f t="shared" ref="K10" si="6">SUM(K8:K9)</f>
        <v>1</v>
      </c>
      <c r="L10" s="18">
        <f t="shared" ref="L10" si="7">SUM(L8:L9)</f>
        <v>1</v>
      </c>
      <c r="M10" s="18">
        <f t="shared" ref="M10" si="8">SUM(M8:M9)</f>
        <v>1</v>
      </c>
      <c r="N10" s="18">
        <f t="shared" ref="N10" si="9">SUM(N8:N9)</f>
        <v>1</v>
      </c>
      <c r="O10" s="18">
        <f t="shared" ref="O10" si="10">SUM(O8:O9)</f>
        <v>1</v>
      </c>
      <c r="P10" s="18">
        <f t="shared" ref="P10" si="11">SUM(P8:P9)</f>
        <v>1</v>
      </c>
      <c r="Q10" s="18">
        <f t="shared" ref="Q10" si="12">SUM(Q8:Q9)</f>
        <v>12.1111</v>
      </c>
      <c r="R10" s="19"/>
    </row>
    <row r="11" spans="2:18" x14ac:dyDescent="0.25">
      <c r="B11" s="32"/>
      <c r="C11" s="41"/>
      <c r="D11" s="42"/>
      <c r="E11" s="7"/>
      <c r="F11" s="8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0"/>
    </row>
    <row r="12" spans="2:18" x14ac:dyDescent="0.25">
      <c r="B12" s="32"/>
      <c r="C12" s="41">
        <v>0.02</v>
      </c>
      <c r="D12" s="46">
        <f>-H4/G12</f>
        <v>9.0000090000090002E-2</v>
      </c>
      <c r="E12" s="7" t="s">
        <v>9</v>
      </c>
      <c r="F12" s="8"/>
      <c r="G12" s="27">
        <f>G5</f>
        <v>-11.1111</v>
      </c>
      <c r="H12" s="27"/>
      <c r="I12" s="27"/>
      <c r="J12" s="27"/>
      <c r="K12" s="27"/>
      <c r="L12" s="27"/>
      <c r="M12" s="27"/>
      <c r="N12" s="27"/>
      <c r="O12" s="27"/>
      <c r="P12" s="27"/>
      <c r="Q12" s="28">
        <f>R4/D12</f>
        <v>13.544368900003748</v>
      </c>
      <c r="R12" s="14"/>
    </row>
    <row r="13" spans="2:18" ht="14.4" thickBot="1" x14ac:dyDescent="0.3">
      <c r="B13" s="31">
        <v>2</v>
      </c>
      <c r="C13" s="39">
        <f>SUM(C11:C12)</f>
        <v>0.02</v>
      </c>
      <c r="D13" s="45">
        <f>SUM(D11:D12)</f>
        <v>9.0000090000090002E-2</v>
      </c>
      <c r="E13" s="15" t="s">
        <v>10</v>
      </c>
      <c r="F13" s="16">
        <f>IRR(G13:Q13)</f>
        <v>0.11000008999912492</v>
      </c>
      <c r="G13" s="17">
        <f>G12+G4</f>
        <v>-11.1111</v>
      </c>
      <c r="H13" s="18">
        <f t="shared" ref="H13:Q13" si="13">H12+H4</f>
        <v>1</v>
      </c>
      <c r="I13" s="18">
        <f>I12+I4</f>
        <v>1.02</v>
      </c>
      <c r="J13" s="18">
        <f t="shared" si="13"/>
        <v>1.0404</v>
      </c>
      <c r="K13" s="18">
        <f t="shared" si="13"/>
        <v>1.0612079999999999</v>
      </c>
      <c r="L13" s="18">
        <f t="shared" si="13"/>
        <v>1.08243216</v>
      </c>
      <c r="M13" s="18">
        <f t="shared" si="13"/>
        <v>1.1040808032</v>
      </c>
      <c r="N13" s="18">
        <f t="shared" si="13"/>
        <v>1.1261624192640001</v>
      </c>
      <c r="O13" s="18">
        <f t="shared" si="13"/>
        <v>1.14868566764928</v>
      </c>
      <c r="P13" s="18">
        <f t="shared" si="13"/>
        <v>1.1716593810022657</v>
      </c>
      <c r="Q13" s="18">
        <f t="shared" si="13"/>
        <v>14.739461468626059</v>
      </c>
      <c r="R13" s="19"/>
    </row>
    <row r="14" spans="2:18" x14ac:dyDescent="0.25">
      <c r="B14" s="32"/>
      <c r="C14" s="41"/>
      <c r="D14" s="42"/>
      <c r="E14" s="7"/>
      <c r="F14" s="8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0"/>
    </row>
    <row r="15" spans="2:18" x14ac:dyDescent="0.25">
      <c r="B15" s="32"/>
      <c r="C15" s="41">
        <v>0</v>
      </c>
      <c r="D15" s="47">
        <f>D5</f>
        <v>0.1</v>
      </c>
      <c r="E15" s="10" t="s">
        <v>11</v>
      </c>
      <c r="F15" s="11"/>
      <c r="G15" s="12">
        <f>G5</f>
        <v>-11.1111</v>
      </c>
      <c r="H15" s="12"/>
      <c r="I15" s="12"/>
      <c r="J15" s="12"/>
      <c r="K15" s="12"/>
      <c r="L15" s="12"/>
      <c r="M15" s="12"/>
      <c r="N15" s="12"/>
      <c r="O15" s="12"/>
      <c r="P15" s="12"/>
      <c r="Q15" s="13">
        <f>R8/D15</f>
        <v>10</v>
      </c>
      <c r="R15" s="14"/>
    </row>
    <row r="16" spans="2:18" ht="14.4" thickBot="1" x14ac:dyDescent="0.3">
      <c r="B16" s="31">
        <v>3</v>
      </c>
      <c r="C16" s="44">
        <f>SUM(C14:C15)</f>
        <v>0</v>
      </c>
      <c r="D16" s="40">
        <f>SUM(D14:D15)</f>
        <v>0.1</v>
      </c>
      <c r="E16" s="15" t="s">
        <v>12</v>
      </c>
      <c r="F16" s="16">
        <f>IRR(G16:Q16)</f>
        <v>8.3201439182598591E-2</v>
      </c>
      <c r="G16" s="17">
        <f>G15+G8</f>
        <v>-11.1111</v>
      </c>
      <c r="H16" s="18">
        <f>H15+H8</f>
        <v>1</v>
      </c>
      <c r="I16" s="18">
        <f t="shared" ref="I16:Q16" si="14">I15+I8</f>
        <v>1</v>
      </c>
      <c r="J16" s="18">
        <f t="shared" si="14"/>
        <v>1</v>
      </c>
      <c r="K16" s="18">
        <f t="shared" si="14"/>
        <v>1</v>
      </c>
      <c r="L16" s="18">
        <f t="shared" si="14"/>
        <v>1</v>
      </c>
      <c r="M16" s="18">
        <f t="shared" si="14"/>
        <v>1</v>
      </c>
      <c r="N16" s="18">
        <f t="shared" si="14"/>
        <v>1</v>
      </c>
      <c r="O16" s="18">
        <f t="shared" si="14"/>
        <v>1</v>
      </c>
      <c r="P16" s="18">
        <f t="shared" si="14"/>
        <v>1</v>
      </c>
      <c r="Q16" s="18">
        <f t="shared" si="14"/>
        <v>11</v>
      </c>
      <c r="R16" s="19"/>
    </row>
    <row r="17" spans="5:18" ht="14.4" thickBot="1" x14ac:dyDescent="0.3"/>
    <row r="18" spans="5:18" x14ac:dyDescent="0.25">
      <c r="E18" s="49" t="s">
        <v>17</v>
      </c>
      <c r="F18" s="50">
        <f>SUM(F19:F22)</f>
        <v>0.10300507018496963</v>
      </c>
      <c r="G18" s="48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</row>
    <row r="19" spans="5:18" x14ac:dyDescent="0.25">
      <c r="E19" s="22" t="s">
        <v>13</v>
      </c>
      <c r="F19" s="23">
        <f>F10</f>
        <v>9.0000089998957034E-2</v>
      </c>
      <c r="G19" s="29">
        <f>F19</f>
        <v>9.0000089998957034E-2</v>
      </c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</row>
    <row r="20" spans="5:18" x14ac:dyDescent="0.25">
      <c r="E20" s="22" t="s">
        <v>14</v>
      </c>
      <c r="F20" s="23">
        <f>F13-F10</f>
        <v>2.0000000000167883E-2</v>
      </c>
      <c r="G20" s="29">
        <f t="shared" ref="G20:G22" si="15">F20</f>
        <v>2.0000000000167883E-2</v>
      </c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</row>
    <row r="21" spans="5:18" x14ac:dyDescent="0.25">
      <c r="E21" s="22" t="s">
        <v>15</v>
      </c>
      <c r="F21" s="23">
        <f>F16-F10</f>
        <v>-6.7986508163584425E-3</v>
      </c>
      <c r="G21" s="29">
        <f t="shared" si="15"/>
        <v>-6.7986508163584425E-3</v>
      </c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</row>
    <row r="22" spans="5:18" ht="14.4" thickBot="1" x14ac:dyDescent="0.3">
      <c r="E22" s="24" t="s">
        <v>16</v>
      </c>
      <c r="F22" s="25">
        <f>F6-F19-F20-F21</f>
        <v>-1.9636899779684747E-4</v>
      </c>
      <c r="G22" s="30">
        <f t="shared" si="15"/>
        <v>-1.9636899779684747E-4</v>
      </c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</row>
  </sheetData>
  <conditionalFormatting sqref="G19:G22">
    <cfRule type="dataBar" priority="1">
      <dataBar showValue="0">
        <cfvo type="min"/>
        <cfvo type="max"/>
        <color rgb="FF63C384"/>
      </dataBar>
      <extLst>
        <ext xmlns:x14="http://schemas.microsoft.com/office/spreadsheetml/2009/9/main" uri="{B025F937-C7B1-47D3-B67F-A62EFF666E3E}">
          <x14:id>{8AE7BD98-3039-408A-B723-CC25854DB815}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AE7BD98-3039-408A-B723-CC25854DB815}">
            <x14:dataBar minLength="0" maxLength="100" border="1" gradient="0" negativeBarBorderColorSameAsPositive="0" axisPosition="middle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G19:G22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IRR Components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2025-02-05T06:31:05Z</dcterms:modified>
</cp:coreProperties>
</file>