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ocuments/EMBA/(0) Corporate Finance (SM)/Book - VC ^0 Finance of Innovation/"/>
    </mc:Choice>
  </mc:AlternateContent>
  <xr:revisionPtr revIDLastSave="6732" documentId="11_F25DC773A252ABDACC1048D7991B778C5ADE58EC" xr6:coauthVersionLast="47" xr6:coauthVersionMax="47" xr10:uidLastSave="{F90AA076-CE20-44BF-814D-418CCB13BBD6}"/>
  <bookViews>
    <workbookView xWindow="-108" yWindow="-108" windowWidth="23256" windowHeight="12456" firstSheet="1" activeTab="7" xr2:uid="{00000000-000D-0000-FFFF-FFFF00000000}"/>
  </bookViews>
  <sheets>
    <sheet name="Games" sheetId="1" r:id="rId1"/>
    <sheet name="Prisoners Dilema" sheetId="2" r:id="rId2"/>
    <sheet name="Odds&amp;Evens" sheetId="3" r:id="rId3"/>
    <sheet name="p,q" sheetId="4" r:id="rId4"/>
    <sheet name="Standards" sheetId="6" r:id="rId5"/>
    <sheet name="Entry" sheetId="7" r:id="rId6"/>
    <sheet name="Entry&amp;Threath" sheetId="8" r:id="rId7"/>
    <sheet name="GT &amp; Real Options" sheetId="10" r:id="rId8"/>
  </sheets>
  <definedNames>
    <definedName name="solver_adj" localSheetId="5" hidden="1">Entry!$N$5</definedName>
    <definedName name="solver_adj" localSheetId="6" hidden="1">'Entry&amp;Threath'!$N$4</definedName>
    <definedName name="solver_adj" localSheetId="7" hidden="1">'GT &amp; Real Options'!$P$4</definedName>
    <definedName name="solver_adj" localSheetId="3" hidden="1">'p,q'!$R$5</definedName>
    <definedName name="solver_adj" localSheetId="4" hidden="1">Standards!$N$4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cvg" localSheetId="3" hidden="1">0.0001</definedName>
    <definedName name="solver_cvg" localSheetId="4" hidden="1">0.0001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drv" localSheetId="3" hidden="1">1</definedName>
    <definedName name="solver_drv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3" hidden="1">1</definedName>
    <definedName name="solver_eng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est" localSheetId="3" hidden="1">1</definedName>
    <definedName name="solver_est" localSheetId="4" hidden="1">1</definedName>
    <definedName name="solver_itr" localSheetId="5" hidden="1">2147483647</definedName>
    <definedName name="solver_itr" localSheetId="6" hidden="1">2147483647</definedName>
    <definedName name="solver_itr" localSheetId="7" hidden="1">2147483647</definedName>
    <definedName name="solver_itr" localSheetId="3" hidden="1">2147483647</definedName>
    <definedName name="solver_itr" localSheetId="4" hidden="1">2147483647</definedName>
    <definedName name="solver_lhs1" localSheetId="5" hidden="1">Entry!$J$7</definedName>
    <definedName name="solver_lhs1" localSheetId="6" hidden="1">'Entry&amp;Threath'!$J$6</definedName>
    <definedName name="solver_lhs1" localSheetId="7" hidden="1">'GT &amp; Real Options'!$L$6</definedName>
    <definedName name="solver_lhs1" localSheetId="3" hidden="1">'p,q'!$N$7</definedName>
    <definedName name="solver_lhs1" localSheetId="4" hidden="1">Standards!$J$6</definedName>
    <definedName name="solver_lhs2" localSheetId="5" hidden="1">Entry!$N$5</definedName>
    <definedName name="solver_lhs2" localSheetId="6" hidden="1">'Entry&amp;Threath'!$N$4</definedName>
    <definedName name="solver_lhs2" localSheetId="7" hidden="1">'GT &amp; Real Options'!$P$4</definedName>
    <definedName name="solver_lhs2" localSheetId="3" hidden="1">'p,q'!$R$5</definedName>
    <definedName name="solver_lhs2" localSheetId="4" hidden="1">Standards!$N$4</definedName>
    <definedName name="solver_mip" localSheetId="5" hidden="1">2147483647</definedName>
    <definedName name="solver_mip" localSheetId="6" hidden="1">2147483647</definedName>
    <definedName name="solver_mip" localSheetId="7" hidden="1">2147483647</definedName>
    <definedName name="solver_mip" localSheetId="3" hidden="1">2147483647</definedName>
    <definedName name="solver_mip" localSheetId="4" hidden="1">2147483647</definedName>
    <definedName name="solver_mni" localSheetId="5" hidden="1">30</definedName>
    <definedName name="solver_mni" localSheetId="6" hidden="1">30</definedName>
    <definedName name="solver_mni" localSheetId="7" hidden="1">30</definedName>
    <definedName name="solver_mni" localSheetId="3" hidden="1">30</definedName>
    <definedName name="solver_mni" localSheetId="4" hidden="1">30</definedName>
    <definedName name="solver_mrt" localSheetId="5" hidden="1">0.075</definedName>
    <definedName name="solver_mrt" localSheetId="6" hidden="1">0.075</definedName>
    <definedName name="solver_mrt" localSheetId="7" hidden="1">0.075</definedName>
    <definedName name="solver_mrt" localSheetId="3" hidden="1">0.075</definedName>
    <definedName name="solver_mrt" localSheetId="4" hidden="1">0.075</definedName>
    <definedName name="solver_msl" localSheetId="5" hidden="1">2</definedName>
    <definedName name="solver_msl" localSheetId="6" hidden="1">2</definedName>
    <definedName name="solver_msl" localSheetId="7" hidden="1">2</definedName>
    <definedName name="solver_msl" localSheetId="3" hidden="1">2</definedName>
    <definedName name="solver_msl" localSheetId="4" hidden="1">2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eg" localSheetId="3" hidden="1">1</definedName>
    <definedName name="solver_neg" localSheetId="4" hidden="1">1</definedName>
    <definedName name="solver_nod" localSheetId="5" hidden="1">2147483647</definedName>
    <definedName name="solver_nod" localSheetId="6" hidden="1">2147483647</definedName>
    <definedName name="solver_nod" localSheetId="7" hidden="1">2147483647</definedName>
    <definedName name="solver_nod" localSheetId="3" hidden="1">2147483647</definedName>
    <definedName name="solver_nod" localSheetId="4" hidden="1">2147483647</definedName>
    <definedName name="solver_num" localSheetId="5" hidden="1">2</definedName>
    <definedName name="solver_num" localSheetId="6" hidden="1">2</definedName>
    <definedName name="solver_num" localSheetId="7" hidden="1">2</definedName>
    <definedName name="solver_num" localSheetId="3" hidden="1">2</definedName>
    <definedName name="solver_num" localSheetId="4" hidden="1">2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nwt" localSheetId="3" hidden="1">1</definedName>
    <definedName name="solver_nwt" localSheetId="4" hidden="1">1</definedName>
    <definedName name="solver_opt" localSheetId="5" hidden="1">Entry!$G$15</definedName>
    <definedName name="solver_opt" localSheetId="6" hidden="1">'Entry&amp;Threath'!$G$14</definedName>
    <definedName name="solver_opt" localSheetId="7" hidden="1">'GT &amp; Real Options'!$I$14</definedName>
    <definedName name="solver_opt" localSheetId="3" hidden="1">'p,q'!$K$15</definedName>
    <definedName name="solver_opt" localSheetId="4" hidden="1">Standards!$G$14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3" hidden="1">0.000001</definedName>
    <definedName name="solver_pre" localSheetId="4" hidden="1">0.000001</definedName>
    <definedName name="solver_rbv" localSheetId="5" hidden="1">1</definedName>
    <definedName name="solver_rbv" localSheetId="6" hidden="1">1</definedName>
    <definedName name="solver_rbv" localSheetId="7" hidden="1">1</definedName>
    <definedName name="solver_rbv" localSheetId="3" hidden="1">1</definedName>
    <definedName name="solver_rbv" localSheetId="4" hidden="1">1</definedName>
    <definedName name="solver_rel1" localSheetId="5" hidden="1">1</definedName>
    <definedName name="solver_rel1" localSheetId="6" hidden="1">1</definedName>
    <definedName name="solver_rel1" localSheetId="7" hidden="1">1</definedName>
    <definedName name="solver_rel1" localSheetId="3" hidden="1">1</definedName>
    <definedName name="solver_rel1" localSheetId="4" hidden="1">1</definedName>
    <definedName name="solver_rel2" localSheetId="5" hidden="1">1</definedName>
    <definedName name="solver_rel2" localSheetId="6" hidden="1">1</definedName>
    <definedName name="solver_rel2" localSheetId="7" hidden="1">1</definedName>
    <definedName name="solver_rel2" localSheetId="3" hidden="1">1</definedName>
    <definedName name="solver_rel2" localSheetId="4" hidden="1">1</definedName>
    <definedName name="solver_rhs1" localSheetId="5" hidden="1">0.99</definedName>
    <definedName name="solver_rhs1" localSheetId="6" hidden="1">0.99</definedName>
    <definedName name="solver_rhs1" localSheetId="7" hidden="1">0.99</definedName>
    <definedName name="solver_rhs1" localSheetId="3" hidden="1">0.99</definedName>
    <definedName name="solver_rhs1" localSheetId="4" hidden="1">0.99</definedName>
    <definedName name="solver_rhs2" localSheetId="5" hidden="1">1</definedName>
    <definedName name="solver_rhs2" localSheetId="6" hidden="1">1</definedName>
    <definedName name="solver_rhs2" localSheetId="7" hidden="1">1</definedName>
    <definedName name="solver_rhs2" localSheetId="3" hidden="1">1</definedName>
    <definedName name="solver_rhs2" localSheetId="4" hidden="1">1</definedName>
    <definedName name="solver_rlx" localSheetId="5" hidden="1">2</definedName>
    <definedName name="solver_rlx" localSheetId="6" hidden="1">2</definedName>
    <definedName name="solver_rlx" localSheetId="7" hidden="1">2</definedName>
    <definedName name="solver_rlx" localSheetId="3" hidden="1">2</definedName>
    <definedName name="solver_rlx" localSheetId="4" hidden="1">2</definedName>
    <definedName name="solver_rsd" localSheetId="5" hidden="1">0</definedName>
    <definedName name="solver_rsd" localSheetId="6" hidden="1">0</definedName>
    <definedName name="solver_rsd" localSheetId="7" hidden="1">0</definedName>
    <definedName name="solver_rsd" localSheetId="3" hidden="1">0</definedName>
    <definedName name="solver_rsd" localSheetId="4" hidden="1">0</definedName>
    <definedName name="solver_scl" localSheetId="5" hidden="1">1</definedName>
    <definedName name="solver_scl" localSheetId="6" hidden="1">1</definedName>
    <definedName name="solver_scl" localSheetId="7" hidden="1">1</definedName>
    <definedName name="solver_scl" localSheetId="3" hidden="1">1</definedName>
    <definedName name="solver_scl" localSheetId="4" hidden="1">1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ho" localSheetId="3" hidden="1">2</definedName>
    <definedName name="solver_sho" localSheetId="4" hidden="1">2</definedName>
    <definedName name="solver_ssz" localSheetId="5" hidden="1">100</definedName>
    <definedName name="solver_ssz" localSheetId="6" hidden="1">100</definedName>
    <definedName name="solver_ssz" localSheetId="7" hidden="1">100</definedName>
    <definedName name="solver_ssz" localSheetId="3" hidden="1">100</definedName>
    <definedName name="solver_ssz" localSheetId="4" hidden="1">100</definedName>
    <definedName name="solver_tim" localSheetId="5" hidden="1">2147483647</definedName>
    <definedName name="solver_tim" localSheetId="6" hidden="1">2147483647</definedName>
    <definedName name="solver_tim" localSheetId="7" hidden="1">2147483647</definedName>
    <definedName name="solver_tim" localSheetId="3" hidden="1">2147483647</definedName>
    <definedName name="solver_tim" localSheetId="4" hidden="1">2147483647</definedName>
    <definedName name="solver_tol" localSheetId="5" hidden="1">0.01</definedName>
    <definedName name="solver_tol" localSheetId="6" hidden="1">0.01</definedName>
    <definedName name="solver_tol" localSheetId="7" hidden="1">0.01</definedName>
    <definedName name="solver_tol" localSheetId="3" hidden="1">0.01</definedName>
    <definedName name="solver_tol" localSheetId="4" hidden="1">0.01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3" hidden="1">2</definedName>
    <definedName name="solver_typ" localSheetId="4" hidden="1">2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3" hidden="1">0</definedName>
    <definedName name="solver_val" localSheetId="4" hidden="1">0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3" hidden="1">3</definedName>
    <definedName name="solver_ver" localSheetId="4" hidden="1">3</definedName>
    <definedName name="TreeData" localSheetId="5">Entry!$ALS$1005:$ALZ$1010</definedName>
    <definedName name="TreeData" localSheetId="6">'Entry&amp;Threath'!$ALS$1004:$ALZ$1015</definedName>
    <definedName name="TreeData" localSheetId="7">'GT &amp; Real Options'!$ALU$1004:$AMB$1025</definedName>
    <definedName name="TreeData" localSheetId="2">'Odds&amp;Evens'!$ALR$1004:$ALY$1011</definedName>
    <definedName name="TreeData" localSheetId="3">'p,q'!$ALW$1005:$AMD$1012</definedName>
    <definedName name="TreeData" localSheetId="1">'Prisoners Dilema'!$ALS$1003:$ALZ$1010</definedName>
    <definedName name="TreeData" localSheetId="4">Standards!$ALS$1004:$ALZ$1011</definedName>
    <definedName name="TreeDiag" localSheetId="5">Entry!$G$5:$Q$19</definedName>
    <definedName name="TreeDiag" localSheetId="6">'Entry&amp;Threath'!$G$4:$U$33</definedName>
    <definedName name="TreeDiag" localSheetId="7">'GT &amp; Real Options'!$I$4:$AE$58</definedName>
    <definedName name="TreeDiag" localSheetId="2">'Odds&amp;Evens'!$F$4:$P$23</definedName>
    <definedName name="TreeDiag" localSheetId="3">'p,q'!$K$5:$U$24</definedName>
    <definedName name="TreeDiag" localSheetId="1">'Prisoners Dilema'!$G$3:$Q$22</definedName>
    <definedName name="TreeDiag" localSheetId="4">Standards!$G$4:$Q$23</definedName>
    <definedName name="TreeOption" localSheetId="5">Entry!$ALS$985</definedName>
    <definedName name="TreeOption" localSheetId="6">'Entry&amp;Threath'!$ALS$984</definedName>
    <definedName name="TreeOption" localSheetId="7">'GT &amp; Real Options'!$ALU$984</definedName>
    <definedName name="TreeOption" localSheetId="2">'Odds&amp;Evens'!$ALR$984</definedName>
    <definedName name="TreeOption" localSheetId="3">'p,q'!$ALW$985</definedName>
    <definedName name="TreeOption" localSheetId="1">'Prisoners Dilema'!$ALS$993</definedName>
    <definedName name="TreeOption" localSheetId="4">Standards!$ALS$984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6" l="1"/>
  <c r="K17" i="6" s="1"/>
  <c r="O18" i="4"/>
  <c r="O8" i="4"/>
  <c r="K13" i="4"/>
  <c r="AC55" i="10"/>
  <c r="AB57" i="10"/>
  <c r="AB52" i="10"/>
  <c r="AC50" i="10"/>
  <c r="AB47" i="10"/>
  <c r="AC45" i="10"/>
  <c r="AC40" i="10"/>
  <c r="AB42" i="10"/>
  <c r="AC35" i="10"/>
  <c r="AB37" i="10"/>
  <c r="AC30" i="10"/>
  <c r="AB32" i="10"/>
  <c r="AC25" i="10"/>
  <c r="AB27" i="10"/>
  <c r="AC20" i="10"/>
  <c r="AB22" i="10"/>
  <c r="AE21" i="10" s="1"/>
  <c r="AC22" i="10" s="1"/>
  <c r="E16" i="10"/>
  <c r="E25" i="10" s="1"/>
  <c r="D16" i="10"/>
  <c r="D25" i="10" s="1"/>
  <c r="C19" i="10"/>
  <c r="C28" i="10" s="1"/>
  <c r="C17" i="10"/>
  <c r="C26" i="10" s="1"/>
  <c r="X32" i="10"/>
  <c r="X52" i="10" s="1"/>
  <c r="S17" i="10"/>
  <c r="AE22" i="10" s="1"/>
  <c r="AE27" i="10" s="1"/>
  <c r="AE32" i="10" s="1"/>
  <c r="AE37" i="10" s="1"/>
  <c r="AE42" i="10" s="1"/>
  <c r="AE47" i="10" s="1"/>
  <c r="AE52" i="10" s="1"/>
  <c r="AE57" i="10" s="1"/>
  <c r="S15" i="10"/>
  <c r="AE20" i="10" s="1"/>
  <c r="AE25" i="10" s="1"/>
  <c r="AE30" i="10" s="1"/>
  <c r="AE35" i="10" s="1"/>
  <c r="AE40" i="10" s="1"/>
  <c r="AE45" i="10" s="1"/>
  <c r="AE50" i="10" s="1"/>
  <c r="AE55" i="10" s="1"/>
  <c r="Q15" i="10"/>
  <c r="P17" i="10"/>
  <c r="AE16" i="10" s="1"/>
  <c r="Q17" i="10" s="1"/>
  <c r="P15" i="10"/>
  <c r="X22" i="10" s="1"/>
  <c r="P12" i="10"/>
  <c r="Q10" i="10"/>
  <c r="P7" i="10"/>
  <c r="Q5" i="10"/>
  <c r="M7" i="10"/>
  <c r="M26" i="10" s="1"/>
  <c r="I16" i="10"/>
  <c r="U27" i="10" s="1"/>
  <c r="U47" i="10" s="1"/>
  <c r="B17" i="10"/>
  <c r="B26" i="10" s="1"/>
  <c r="D15" i="10"/>
  <c r="D24" i="10" s="1"/>
  <c r="AE56" i="10"/>
  <c r="AC57" i="10" s="1"/>
  <c r="AE51" i="10"/>
  <c r="AC52" i="10" s="1"/>
  <c r="AE46" i="10"/>
  <c r="AC47" i="10" s="1"/>
  <c r="AE41" i="10"/>
  <c r="AC42" i="10" s="1"/>
  <c r="AE36" i="10"/>
  <c r="AC37" i="10" s="1"/>
  <c r="AE31" i="10"/>
  <c r="AC32" i="10" s="1"/>
  <c r="AE26" i="10"/>
  <c r="AC27" i="10" s="1"/>
  <c r="AE11" i="10"/>
  <c r="Q12" i="10" s="1"/>
  <c r="AE6" i="10"/>
  <c r="Q7" i="10" s="1"/>
  <c r="E20" i="8"/>
  <c r="E19" i="8"/>
  <c r="D20" i="8"/>
  <c r="N17" i="8" s="1"/>
  <c r="U16" i="8" s="1"/>
  <c r="O17" i="8" s="1"/>
  <c r="D19" i="8"/>
  <c r="E17" i="8"/>
  <c r="R12" i="8" s="1"/>
  <c r="U11" i="8" s="1"/>
  <c r="S12" i="8" s="1"/>
  <c r="D18" i="8"/>
  <c r="D17" i="8"/>
  <c r="R7" i="8" s="1"/>
  <c r="U6" i="8" s="1"/>
  <c r="S7" i="8" s="1"/>
  <c r="R10" i="8"/>
  <c r="R5" i="8"/>
  <c r="O7" i="8"/>
  <c r="N30" i="8"/>
  <c r="N22" i="8"/>
  <c r="N15" i="8"/>
  <c r="N7" i="8"/>
  <c r="K11" i="8"/>
  <c r="O22" i="8"/>
  <c r="G18" i="8"/>
  <c r="U31" i="8"/>
  <c r="O32" i="8" s="1"/>
  <c r="U26" i="8"/>
  <c r="S27" i="8" s="1"/>
  <c r="U21" i="8"/>
  <c r="S22" i="8" s="1"/>
  <c r="N13" i="7"/>
  <c r="Q12" i="7" s="1"/>
  <c r="O13" i="7" s="1"/>
  <c r="N8" i="7"/>
  <c r="Q7" i="7" s="1"/>
  <c r="O8" i="7" s="1"/>
  <c r="K8" i="7"/>
  <c r="G12" i="7"/>
  <c r="Q17" i="7"/>
  <c r="K18" i="7" s="1"/>
  <c r="G12" i="6"/>
  <c r="K19" i="6"/>
  <c r="Q21" i="6"/>
  <c r="O22" i="6" s="1"/>
  <c r="Q16" i="6"/>
  <c r="O17" i="6" s="1"/>
  <c r="K9" i="6"/>
  <c r="G14" i="6" s="1"/>
  <c r="Q11" i="6"/>
  <c r="O12" i="6" s="1"/>
  <c r="Q6" i="6"/>
  <c r="O7" i="6" s="1"/>
  <c r="U7" i="4"/>
  <c r="R5" i="4"/>
  <c r="N17" i="4"/>
  <c r="R15" i="4"/>
  <c r="R10" i="4"/>
  <c r="R20" i="4" s="1"/>
  <c r="U22" i="4"/>
  <c r="S23" i="4" s="1"/>
  <c r="U17" i="4"/>
  <c r="S18" i="4" s="1"/>
  <c r="U12" i="4"/>
  <c r="S13" i="4" s="1"/>
  <c r="S8" i="4"/>
  <c r="I14" i="4"/>
  <c r="I15" i="4" s="1"/>
  <c r="D19" i="4" s="1"/>
  <c r="H14" i="4"/>
  <c r="H15" i="4" s="1"/>
  <c r="E17" i="4"/>
  <c r="P21" i="3"/>
  <c r="N22" i="3" s="1"/>
  <c r="P16" i="3"/>
  <c r="N17" i="3" s="1"/>
  <c r="P11" i="3"/>
  <c r="N12" i="3" s="1"/>
  <c r="P6" i="3"/>
  <c r="N7" i="3" s="1"/>
  <c r="J9" i="3" s="1"/>
  <c r="Q20" i="2"/>
  <c r="O21" i="2" s="1"/>
  <c r="Q15" i="2"/>
  <c r="O16" i="2" s="1"/>
  <c r="Q10" i="2"/>
  <c r="O11" i="2" s="1"/>
  <c r="Q5" i="2"/>
  <c r="O6" i="2" s="1"/>
  <c r="K8" i="2" s="1"/>
  <c r="O10" i="4" l="1"/>
  <c r="J19" i="3"/>
  <c r="F14" i="3" s="1"/>
  <c r="Y22" i="10"/>
  <c r="Y32" i="10"/>
  <c r="Y42" i="10" s="1"/>
  <c r="Y52" i="10" s="1"/>
  <c r="X42" i="10"/>
  <c r="AB20" i="10"/>
  <c r="AB30" i="10" s="1"/>
  <c r="AB40" i="10" s="1"/>
  <c r="AB50" i="10" s="1"/>
  <c r="AB25" i="10"/>
  <c r="AB35" i="10" s="1"/>
  <c r="AB45" i="10" s="1"/>
  <c r="AB55" i="10" s="1"/>
  <c r="Y44" i="10"/>
  <c r="Y24" i="10"/>
  <c r="M9" i="10"/>
  <c r="Y54" i="10"/>
  <c r="Y34" i="10"/>
  <c r="U29" i="10" s="1"/>
  <c r="O9" i="8"/>
  <c r="K13" i="8" s="1"/>
  <c r="O24" i="8"/>
  <c r="K28" i="8" s="1"/>
  <c r="K10" i="7"/>
  <c r="G14" i="7" s="1"/>
  <c r="O20" i="4"/>
  <c r="K15" i="4" s="1"/>
  <c r="D18" i="4"/>
  <c r="I20" i="4" s="1"/>
  <c r="E18" i="4"/>
  <c r="E20" i="4" s="1"/>
  <c r="I18" i="4" s="1"/>
  <c r="E19" i="4"/>
  <c r="K18" i="2"/>
  <c r="G13" i="2" s="1"/>
  <c r="D20" i="4" l="1"/>
  <c r="U49" i="10"/>
  <c r="Q39" i="10" s="1"/>
  <c r="M28" i="10" s="1"/>
  <c r="I18" i="10" s="1"/>
  <c r="G2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ThinkPad</author>
  </authors>
  <commentList>
    <comment ref="N7" authorId="0" shapeId="0" xr:uid="{6A00B8FF-6EE4-4F70-A076-61A11915AC74}">
      <text>
        <r>
          <rPr>
            <b/>
            <sz val="9"/>
            <color indexed="81"/>
            <rFont val="Tahoma"/>
            <family val="2"/>
            <charset val="204"/>
          </rPr>
          <t>ThinkPad:</t>
        </r>
        <r>
          <rPr>
            <sz val="9"/>
            <color indexed="81"/>
            <rFont val="Tahoma"/>
            <family val="2"/>
            <charset val="204"/>
          </rPr>
          <t xml:space="preserve">
LeadCo Is not able to change Outcome by changing this probability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ThinkPad</author>
  </authors>
  <commentList>
    <comment ref="K8" authorId="0" shapeId="0" xr:uid="{971610C0-7B77-4C4B-91C8-4B371DAE76C7}">
      <text>
        <r>
          <rPr>
            <b/>
            <sz val="9"/>
            <color indexed="81"/>
            <rFont val="Tahoma"/>
            <family val="2"/>
            <charset val="204"/>
          </rPr>
          <t>ThinkPad:</t>
        </r>
        <r>
          <rPr>
            <sz val="9"/>
            <color indexed="81"/>
            <rFont val="Tahoma"/>
            <family val="2"/>
            <charset val="204"/>
          </rPr>
          <t xml:space="preserve">
DrugCo has pure equilibrium if GenerCo enters, but what if before it commits fight?</t>
        </r>
      </text>
    </comment>
  </commentList>
</comments>
</file>

<file path=xl/sharedStrings.xml><?xml version="1.0" encoding="utf-8"?>
<sst xmlns="http://schemas.openxmlformats.org/spreadsheetml/2006/main" count="327" uniqueCount="80">
  <si>
    <t>Confess</t>
  </si>
  <si>
    <t>Do not</t>
  </si>
  <si>
    <t>A</t>
  </si>
  <si>
    <t>ID</t>
  </si>
  <si>
    <t>PARENT</t>
  </si>
  <si>
    <t>TYPE</t>
  </si>
  <si>
    <t>ROW</t>
  </si>
  <si>
    <t>COL</t>
  </si>
  <si>
    <t>LABEL</t>
  </si>
  <si>
    <t>VALUE</t>
  </si>
  <si>
    <t>PROP</t>
  </si>
  <si>
    <t>T</t>
  </si>
  <si>
    <t>D</t>
  </si>
  <si>
    <t>Decision 1</t>
  </si>
  <si>
    <t>Decision 2</t>
  </si>
  <si>
    <t>E</t>
  </si>
  <si>
    <t>Event 1</t>
  </si>
  <si>
    <t>Event 2</t>
  </si>
  <si>
    <t>Event 4</t>
  </si>
  <si>
    <t>Event 5</t>
  </si>
  <si>
    <t>colorful</t>
  </si>
  <si>
    <t>min</t>
  </si>
  <si>
    <t>Even</t>
  </si>
  <si>
    <t>Odd</t>
  </si>
  <si>
    <t>No Dominant Srtagey</t>
  </si>
  <si>
    <t>Dominant Srtagey Exists</t>
  </si>
  <si>
    <t>Speed</t>
  </si>
  <si>
    <t>Graphics</t>
  </si>
  <si>
    <t>LeadCo</t>
  </si>
  <si>
    <t>max</t>
  </si>
  <si>
    <t>Probabilities</t>
  </si>
  <si>
    <t>FollowCo</t>
  </si>
  <si>
    <t>P</t>
  </si>
  <si>
    <t>1-P</t>
  </si>
  <si>
    <t>Q</t>
  </si>
  <si>
    <t>1-Q</t>
  </si>
  <si>
    <t>Payoffs</t>
  </si>
  <si>
    <t>Max</t>
  </si>
  <si>
    <t>Solution</t>
  </si>
  <si>
    <t>Check</t>
  </si>
  <si>
    <t>In Constants Sum Games, strategy is to minimize gain taken by competitors</t>
  </si>
  <si>
    <t>Revolution</t>
  </si>
  <si>
    <t>Evolution</t>
  </si>
  <si>
    <t>GameCo</t>
  </si>
  <si>
    <t>MovieCo</t>
  </si>
  <si>
    <t>DrugCo</t>
  </si>
  <si>
    <t>GenerCo</t>
  </si>
  <si>
    <t>Enter</t>
  </si>
  <si>
    <t>Fight</t>
  </si>
  <si>
    <t>Do Not</t>
  </si>
  <si>
    <t>Sub Game Pure Equilibrium Exists</t>
  </si>
  <si>
    <t>Decision 4</t>
  </si>
  <si>
    <t>Decision 5</t>
  </si>
  <si>
    <t>Decision 6</t>
  </si>
  <si>
    <t>Decision 7</t>
  </si>
  <si>
    <t>Commit</t>
  </si>
  <si>
    <t>GeneriCo</t>
  </si>
  <si>
    <t>Type</t>
  </si>
  <si>
    <t>Strategy</t>
  </si>
  <si>
    <t>Games</t>
  </si>
  <si>
    <t>Invest</t>
  </si>
  <si>
    <t>Wait</t>
  </si>
  <si>
    <t>Decision 8</t>
  </si>
  <si>
    <t>Event 6</t>
  </si>
  <si>
    <t>Decision 9</t>
  </si>
  <si>
    <t>Decision 12</t>
  </si>
  <si>
    <t>Decision 13</t>
  </si>
  <si>
    <t>Decision 15</t>
  </si>
  <si>
    <t>Decision 16</t>
  </si>
  <si>
    <t>Fuelco</t>
  </si>
  <si>
    <t>Cellco</t>
  </si>
  <si>
    <t>F</t>
  </si>
  <si>
    <t>C</t>
  </si>
  <si>
    <t>Positive</t>
  </si>
  <si>
    <t>Negative</t>
  </si>
  <si>
    <t>Before</t>
  </si>
  <si>
    <t>Because we know that results of best responses drive (200,200) in positive event and (0,0) in negative event, with 50/50 chances, we prune the three with outcome (100,100). In this case we get pure Nash Equilibrium - invest (50,50)</t>
  </si>
  <si>
    <t>Game of Thrones &amp; Options</t>
  </si>
  <si>
    <t>B</t>
  </si>
  <si>
    <t>Many Dominant Srtagies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</si>
</sst>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6" formatCode="_(&quot;$&quot;* #,##0_);_(&quot;$&quot;* \(#,##0\);_(&quot;$&quot;* &quot;-&quot;??_);_(@_)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mbrian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theme="8" tint="-0.499984740745262"/>
      <name val="Calibri"/>
      <family val="2"/>
      <charset val="204"/>
      <scheme val="minor"/>
    </font>
    <font>
      <b/>
      <sz val="11"/>
      <color theme="1"/>
      <name val="Cambrian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17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3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" fillId="4" borderId="21" xfId="0" applyFont="1" applyFill="1" applyBorder="1"/>
    <xf numFmtId="0" fontId="2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left" vertical="center"/>
    </xf>
    <xf numFmtId="0" fontId="2" fillId="0" borderId="20" xfId="0" applyFont="1" applyBorder="1"/>
    <xf numFmtId="12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14" xfId="0" applyNumberFormat="1" applyBorder="1"/>
    <xf numFmtId="0" fontId="0" fillId="3" borderId="14" xfId="0" applyFill="1" applyBorder="1"/>
    <xf numFmtId="2" fontId="0" fillId="0" borderId="0" xfId="0" applyNumberFormat="1"/>
    <xf numFmtId="0" fontId="0" fillId="0" borderId="2" xfId="0" applyBorder="1"/>
    <xf numFmtId="0" fontId="0" fillId="2" borderId="24" xfId="0" applyFill="1" applyBorder="1"/>
    <xf numFmtId="0" fontId="0" fillId="2" borderId="25" xfId="0" applyFill="1" applyBorder="1"/>
    <xf numFmtId="0" fontId="0" fillId="0" borderId="7" xfId="0" applyBorder="1"/>
    <xf numFmtId="2" fontId="0" fillId="0" borderId="8" xfId="0" applyNumberFormat="1" applyBorder="1"/>
    <xf numFmtId="0" fontId="0" fillId="0" borderId="4" xfId="0" applyBorder="1"/>
    <xf numFmtId="49" fontId="0" fillId="0" borderId="5" xfId="0" applyNumberFormat="1" applyBorder="1" applyAlignment="1">
      <alignment horizontal="right"/>
    </xf>
    <xf numFmtId="0" fontId="0" fillId="0" borderId="5" xfId="0" applyBorder="1"/>
    <xf numFmtId="2" fontId="0" fillId="0" borderId="5" xfId="0" applyNumberFormat="1" applyBorder="1"/>
    <xf numFmtId="2" fontId="0" fillId="0" borderId="6" xfId="0" applyNumberFormat="1" applyBorder="1"/>
    <xf numFmtId="0" fontId="0" fillId="2" borderId="26" xfId="0" applyFill="1" applyBorder="1"/>
    <xf numFmtId="0" fontId="0" fillId="0" borderId="8" xfId="0" applyBorder="1"/>
    <xf numFmtId="0" fontId="0" fillId="0" borderId="27" xfId="0" applyBorder="1"/>
    <xf numFmtId="164" fontId="0" fillId="0" borderId="28" xfId="0" applyNumberFormat="1" applyBorder="1"/>
    <xf numFmtId="0" fontId="0" fillId="0" borderId="29" xfId="0" applyBorder="1"/>
    <xf numFmtId="164" fontId="0" fillId="0" borderId="30" xfId="0" applyNumberFormat="1" applyBorder="1"/>
    <xf numFmtId="0" fontId="0" fillId="0" borderId="31" xfId="0" applyBorder="1"/>
    <xf numFmtId="0" fontId="0" fillId="3" borderId="26" xfId="0" applyFill="1" applyBorder="1"/>
    <xf numFmtId="0" fontId="0" fillId="3" borderId="24" xfId="0" applyFill="1" applyBorder="1"/>
    <xf numFmtId="0" fontId="0" fillId="3" borderId="25" xfId="0" applyFill="1" applyBorder="1" applyAlignment="1">
      <alignment horizontal="right" vertical="center"/>
    </xf>
    <xf numFmtId="0" fontId="0" fillId="3" borderId="27" xfId="0" applyFill="1" applyBorder="1"/>
    <xf numFmtId="0" fontId="0" fillId="3" borderId="28" xfId="0" applyFill="1" applyBorder="1" applyAlignment="1">
      <alignment horizontal="right" vertical="center"/>
    </xf>
    <xf numFmtId="12" fontId="0" fillId="0" borderId="5" xfId="0" applyNumberFormat="1" applyBorder="1"/>
    <xf numFmtId="164" fontId="2" fillId="4" borderId="0" xfId="0" applyNumberFormat="1" applyFont="1" applyFill="1"/>
    <xf numFmtId="0" fontId="0" fillId="0" borderId="33" xfId="0" applyBorder="1"/>
    <xf numFmtId="0" fontId="0" fillId="0" borderId="23" xfId="0" applyBorder="1"/>
    <xf numFmtId="0" fontId="0" fillId="0" borderId="34" xfId="0" applyBorder="1"/>
    <xf numFmtId="0" fontId="0" fillId="2" borderId="35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2" fillId="0" borderId="1" xfId="0" applyFont="1" applyBorder="1"/>
    <xf numFmtId="12" fontId="0" fillId="0" borderId="2" xfId="0" applyNumberFormat="1" applyBorder="1"/>
    <xf numFmtId="0" fontId="0" fillId="0" borderId="3" xfId="0" applyBorder="1"/>
    <xf numFmtId="2" fontId="2" fillId="4" borderId="7" xfId="0" applyNumberFormat="1" applyFont="1" applyFill="1" applyBorder="1"/>
    <xf numFmtId="0" fontId="0" fillId="0" borderId="6" xfId="0" applyBorder="1"/>
    <xf numFmtId="0" fontId="1" fillId="0" borderId="0" xfId="0" applyFont="1" applyAlignment="1">
      <alignment vertical="center" wrapText="1"/>
    </xf>
    <xf numFmtId="0" fontId="0" fillId="5" borderId="11" xfId="0" applyFill="1" applyBorder="1" applyAlignment="1">
      <alignment vertical="center"/>
    </xf>
    <xf numFmtId="0" fontId="0" fillId="5" borderId="12" xfId="0" applyFill="1" applyBorder="1" applyAlignment="1">
      <alignment horizontal="left" vertical="center"/>
    </xf>
    <xf numFmtId="0" fontId="0" fillId="5" borderId="38" xfId="0" applyFill="1" applyBorder="1" applyAlignment="1">
      <alignment vertical="center"/>
    </xf>
    <xf numFmtId="0" fontId="0" fillId="5" borderId="42" xfId="0" applyFill="1" applyBorder="1" applyAlignment="1">
      <alignment horizontal="left" vertical="center"/>
    </xf>
    <xf numFmtId="2" fontId="9" fillId="0" borderId="21" xfId="0" applyNumberFormat="1" applyFont="1" applyBorder="1"/>
    <xf numFmtId="0" fontId="2" fillId="6" borderId="38" xfId="0" applyFont="1" applyFill="1" applyBorder="1" applyAlignment="1">
      <alignment vertical="center"/>
    </xf>
    <xf numFmtId="0" fontId="2" fillId="6" borderId="40" xfId="0" applyFont="1" applyFill="1" applyBorder="1" applyAlignment="1">
      <alignment horizontal="left" vertical="center"/>
    </xf>
    <xf numFmtId="2" fontId="0" fillId="0" borderId="7" xfId="0" applyNumberFormat="1" applyBorder="1"/>
    <xf numFmtId="2" fontId="9" fillId="0" borderId="7" xfId="0" applyNumberFormat="1" applyFont="1" applyBorder="1"/>
    <xf numFmtId="0" fontId="4" fillId="0" borderId="7" xfId="0" applyFont="1" applyBorder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0" xfId="0" applyFont="1"/>
    <xf numFmtId="2" fontId="9" fillId="0" borderId="0" xfId="0" applyNumberFormat="1" applyFont="1"/>
    <xf numFmtId="12" fontId="2" fillId="0" borderId="0" xfId="0" applyNumberFormat="1" applyFont="1"/>
    <xf numFmtId="0" fontId="9" fillId="0" borderId="20" xfId="0" applyFont="1" applyBorder="1"/>
    <xf numFmtId="0" fontId="9" fillId="0" borderId="15" xfId="0" applyFont="1" applyBorder="1"/>
    <xf numFmtId="12" fontId="9" fillId="0" borderId="15" xfId="0" applyNumberFormat="1" applyFont="1" applyBorder="1"/>
    <xf numFmtId="0" fontId="9" fillId="0" borderId="16" xfId="0" applyFont="1" applyBorder="1"/>
    <xf numFmtId="0" fontId="9" fillId="0" borderId="21" xfId="0" applyFont="1" applyBorder="1"/>
    <xf numFmtId="0" fontId="9" fillId="0" borderId="0" xfId="0" applyFont="1"/>
    <xf numFmtId="0" fontId="9" fillId="0" borderId="17" xfId="0" applyFont="1" applyBorder="1"/>
    <xf numFmtId="12" fontId="9" fillId="0" borderId="0" xfId="0" applyNumberFormat="1" applyFont="1"/>
    <xf numFmtId="0" fontId="11" fillId="0" borderId="21" xfId="0" applyFont="1" applyBorder="1"/>
    <xf numFmtId="12" fontId="9" fillId="0" borderId="21" xfId="0" applyNumberFormat="1" applyFont="1" applyBorder="1"/>
    <xf numFmtId="0" fontId="9" fillId="0" borderId="22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38" xfId="0" applyFont="1" applyBorder="1" applyAlignment="1">
      <alignment vertical="center"/>
    </xf>
    <xf numFmtId="0" fontId="9" fillId="0" borderId="40" xfId="0" applyFont="1" applyBorder="1" applyAlignment="1">
      <alignment horizontal="left" vertical="center"/>
    </xf>
    <xf numFmtId="0" fontId="2" fillId="0" borderId="17" xfId="0" applyFont="1" applyBorder="1"/>
    <xf numFmtId="2" fontId="2" fillId="0" borderId="0" xfId="0" applyNumberFormat="1" applyFont="1"/>
    <xf numFmtId="12" fontId="2" fillId="0" borderId="21" xfId="0" applyNumberFormat="1" applyFont="1" applyBorder="1"/>
    <xf numFmtId="0" fontId="12" fillId="0" borderId="0" xfId="0" applyFont="1"/>
    <xf numFmtId="12" fontId="13" fillId="0" borderId="0" xfId="0" applyNumberFormat="1" applyFont="1"/>
    <xf numFmtId="2" fontId="14" fillId="0" borderId="21" xfId="0" applyNumberFormat="1" applyFont="1" applyBorder="1"/>
    <xf numFmtId="2" fontId="14" fillId="0" borderId="0" xfId="0" applyNumberFormat="1" applyFont="1"/>
    <xf numFmtId="0" fontId="14" fillId="0" borderId="0" xfId="0" applyFont="1"/>
    <xf numFmtId="0" fontId="11" fillId="0" borderId="38" xfId="0" applyFont="1" applyBorder="1" applyAlignment="1">
      <alignment vertical="center"/>
    </xf>
    <xf numFmtId="0" fontId="9" fillId="0" borderId="46" xfId="0" applyFont="1" applyBorder="1" applyAlignment="1">
      <alignment vertical="center"/>
    </xf>
    <xf numFmtId="0" fontId="9" fillId="0" borderId="48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11" fillId="0" borderId="47" xfId="0" applyFont="1" applyBorder="1" applyAlignment="1">
      <alignment vertical="center"/>
    </xf>
    <xf numFmtId="0" fontId="11" fillId="0" borderId="43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44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15" xfId="0" applyFont="1" applyBorder="1"/>
    <xf numFmtId="0" fontId="0" fillId="0" borderId="1" xfId="0" applyBorder="1"/>
    <xf numFmtId="0" fontId="2" fillId="0" borderId="2" xfId="0" applyFont="1" applyBorder="1"/>
    <xf numFmtId="0" fontId="0" fillId="0" borderId="0" xfId="0" applyAlignment="1">
      <alignment horizontal="right"/>
    </xf>
    <xf numFmtId="0" fontId="2" fillId="4" borderId="7" xfId="0" applyFont="1" applyFill="1" applyBorder="1"/>
    <xf numFmtId="0" fontId="4" fillId="0" borderId="0" xfId="0" applyFont="1" applyAlignment="1">
      <alignment horizontal="right" vertical="center"/>
    </xf>
    <xf numFmtId="12" fontId="2" fillId="0" borderId="2" xfId="0" applyNumberFormat="1" applyFont="1" applyBorder="1"/>
    <xf numFmtId="12" fontId="0" fillId="0" borderId="8" xfId="0" applyNumberFormat="1" applyBorder="1"/>
    <xf numFmtId="12" fontId="2" fillId="6" borderId="0" xfId="0" applyNumberFormat="1" applyFont="1" applyFill="1"/>
    <xf numFmtId="12" fontId="0" fillId="0" borderId="7" xfId="0" applyNumberFormat="1" applyBorder="1"/>
    <xf numFmtId="0" fontId="2" fillId="6" borderId="0" xfId="0" applyFont="1" applyFill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4" fillId="0" borderId="14" xfId="0" applyFont="1" applyBorder="1" applyAlignment="1">
      <alignment horizontal="left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0" xfId="0" applyAlignment="1">
      <alignment horizontal="right" vertical="center" textRotation="90"/>
    </xf>
    <xf numFmtId="0" fontId="0" fillId="0" borderId="0" xfId="0" applyAlignment="1">
      <alignment horizontal="center"/>
    </xf>
    <xf numFmtId="0" fontId="0" fillId="0" borderId="8" xfId="0" applyBorder="1" applyAlignment="1">
      <alignment horizontal="right" vertical="center" textRotation="90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8" xfId="0" applyFont="1" applyBorder="1" applyAlignment="1">
      <alignment horizontal="right" vertical="center" textRotation="90"/>
    </xf>
    <xf numFmtId="0" fontId="0" fillId="2" borderId="4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6" fontId="0" fillId="0" borderId="0" xfId="0" applyNumberFormat="1"/>
    <xf numFmtId="166" fontId="9" fillId="0" borderId="15" xfId="0" applyNumberFormat="1" applyFont="1" applyBorder="1"/>
    <xf numFmtId="166" fontId="9" fillId="0" borderId="0" xfId="0" applyNumberFormat="1" applyFont="1"/>
    <xf numFmtId="166" fontId="9" fillId="0" borderId="0" xfId="1" applyNumberFormat="1" applyFont="1" applyBorder="1"/>
    <xf numFmtId="166" fontId="9" fillId="0" borderId="18" xfId="0" applyNumberFormat="1" applyFont="1" applyBorder="1"/>
    <xf numFmtId="166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1CEA665-9413-4025-AC86-3A02A3A2122B}" type="doc">
      <dgm:prSet loTypeId="urn:microsoft.com/office/officeart/2005/8/layout/hierarchy2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EFA631CF-00A3-4BC7-9756-DBB9415DAD37}">
      <dgm:prSet phldrT="[Text]" custT="1"/>
      <dgm:spPr/>
      <dgm:t>
        <a:bodyPr/>
        <a:lstStyle/>
        <a:p>
          <a:r>
            <a:rPr lang="en-US" sz="1000">
              <a:latin typeface="Calisto MT" panose="02040603050505030304" pitchFamily="18" charset="0"/>
              <a:ea typeface="Cambria" panose="02040503050406030204" pitchFamily="18" charset="0"/>
            </a:rPr>
            <a:t>Game of Thrones</a:t>
          </a:r>
        </a:p>
      </dgm:t>
    </dgm:pt>
    <dgm:pt modelId="{DEC1F288-DFC2-4DC4-83AE-EC63EDE17E05}" type="parTrans" cxnId="{C579247D-7D9A-4CB8-8439-E695C5AD29D8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7554E19A-C54C-4A2B-8274-1FC57E355CD1}" type="sibTrans" cxnId="{C579247D-7D9A-4CB8-8439-E695C5AD29D8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DBFF9BAC-5F46-4FAE-ADC9-886B26B72E3B}">
      <dgm:prSet phldrT="[Text]" custT="1"/>
      <dgm:spPr/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Simultaneous Games</a:t>
          </a:r>
        </a:p>
      </dgm:t>
    </dgm:pt>
    <dgm:pt modelId="{6A77A43B-36EA-4E72-B3FA-FB3433E4CC2E}" type="parTrans" cxnId="{6CFACBFC-A236-4B7A-A80E-56142D04903A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4EE79898-51F0-4976-B7C2-1071BED75541}" type="sibTrans" cxnId="{6CFACBFC-A236-4B7A-A80E-56142D04903A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099A65A2-EB7D-4508-88C1-FDFB5BDAA822}">
      <dgm:prSet phldrT="[Text]" custT="1"/>
      <dgm:spPr/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Unhappy Equilibrium Games</a:t>
          </a:r>
        </a:p>
      </dgm:t>
    </dgm:pt>
    <dgm:pt modelId="{D5FB5B61-E075-4EB4-93C1-F7DA5D7FB602}" type="parTrans" cxnId="{204651F7-C2C6-42EA-9D1A-14AB98A83D51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2ADF7582-6EB5-4E47-B397-28E1CED7DA9C}" type="sibTrans" cxnId="{204651F7-C2C6-42EA-9D1A-14AB98A83D51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E0687942-731D-42A9-9FD6-17E69A3DCF99}">
      <dgm:prSet phldrT="[Text]" custT="1"/>
      <dgm:spPr/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Constant Sum Games</a:t>
          </a:r>
        </a:p>
      </dgm:t>
    </dgm:pt>
    <dgm:pt modelId="{8C536325-5D60-4C14-A29B-6AC80B8CF940}" type="parTrans" cxnId="{3967C996-4140-4FFE-B2D3-DD084F899874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1A7E754D-89DB-4F85-A4B5-FE19030FF39A}" type="sibTrans" cxnId="{3967C996-4140-4FFE-B2D3-DD084F899874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C95AFCF6-2CBB-4241-A63D-FACE833B6697}">
      <dgm:prSet phldrT="[Text]" custT="1"/>
      <dgm:spPr/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Sequential  Games</a:t>
          </a:r>
        </a:p>
      </dgm:t>
    </dgm:pt>
    <dgm:pt modelId="{4451D986-11F0-4440-8D69-C4707F7B9FF8}" type="parTrans" cxnId="{0AC7B292-819C-42E8-9A5E-F3437C8D083E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D8272406-4889-4D55-AE3F-495ED3EAA81B}" type="sibTrans" cxnId="{0AC7B292-819C-42E8-9A5E-F3437C8D083E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6992447A-BE68-450B-A477-39F8ADA72C62}">
      <dgm:prSet phldrT="[Text]" custT="1"/>
      <dgm:spPr>
        <a:solidFill>
          <a:srgbClr val="70AD47">
            <a:lumMod val="75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r>
            <a:rPr lang="en-US" sz="10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Sub-game</a:t>
          </a: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 Equilibriums</a:t>
          </a:r>
        </a:p>
      </dgm:t>
    </dgm:pt>
    <dgm:pt modelId="{9BDA24BF-77C4-453F-A8B8-A61FE73662E6}" type="parTrans" cxnId="{80C608B7-22A0-4F1E-A9FE-B3D8B37068BA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1FE85F2F-78FF-4561-84B1-0AB2628E8FD8}" type="sibTrans" cxnId="{80C608B7-22A0-4F1E-A9FE-B3D8B37068BA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C98BEE2F-9657-4762-BA11-C2C1E242CE4E}">
      <dgm:prSet custT="1"/>
      <dgm:spPr/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Coordination Games</a:t>
          </a:r>
        </a:p>
      </dgm:t>
    </dgm:pt>
    <dgm:pt modelId="{C0D150D0-D5AC-42A9-8441-96CCA2FFBBFB}" type="parTrans" cxnId="{A104F7B2-C7EF-4040-926E-3FCF996A1B32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E0B524C2-0712-4365-BEA1-880FEBA0483E}" type="sibTrans" cxnId="{A104F7B2-C7EF-4040-926E-3FCF996A1B32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31C7AF41-B954-40A3-BE17-8D198FA599C2}">
      <dgm:prSet custT="1"/>
      <dgm:spPr>
        <a:solidFill>
          <a:schemeClr val="accent6">
            <a:lumMod val="75000"/>
          </a:schemeClr>
        </a:solidFill>
      </dgm:spPr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Dominant Strategy with Cheating Incentives</a:t>
          </a:r>
        </a:p>
      </dgm:t>
    </dgm:pt>
    <dgm:pt modelId="{44D158B8-C6E9-4DE1-818C-A1EEF58FA625}" type="parTrans" cxnId="{FC522D27-1793-476C-8839-94749896366E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7DA556C6-4D72-4CF0-A5E9-412FE7415ED2}" type="sibTrans" cxnId="{FC522D27-1793-476C-8839-94749896366E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F99CD344-067B-445F-9A78-4674C549E5A7}">
      <dgm:prSet custT="1"/>
      <dgm:spPr>
        <a:solidFill>
          <a:schemeClr val="accent4">
            <a:lumMod val="50000"/>
          </a:schemeClr>
        </a:solidFill>
      </dgm:spPr>
      <dgm:t>
        <a:bodyPr/>
        <a:lstStyle/>
        <a:p>
          <a:pPr algn="l"/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-Prisoners Dilemma</a:t>
          </a:r>
        </a:p>
        <a:p>
          <a:pPr algn="l"/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-Arms Races</a:t>
          </a:r>
        </a:p>
      </dgm:t>
    </dgm:pt>
    <dgm:pt modelId="{264137A7-4AD6-4F8C-87A5-55D49782EA4D}" type="parTrans" cxnId="{B032C475-E607-4463-8F93-AD116DB6AAF1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705BDBEE-888A-4C2C-AFC8-B9BF3DC3AFD9}" type="sibTrans" cxnId="{B032C475-E607-4463-8F93-AD116DB6AAF1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5560FA57-82FF-47B2-8D5D-DB4153A3C526}">
      <dgm:prSet custT="1"/>
      <dgm:spPr>
        <a:solidFill>
          <a:schemeClr val="accent6">
            <a:lumMod val="75000"/>
          </a:schemeClr>
        </a:solidFill>
      </dgm:spPr>
      <dgm:t>
        <a:bodyPr/>
        <a:lstStyle/>
        <a:p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Mixed Action Strategies            (p,q)</a:t>
          </a:r>
        </a:p>
      </dgm:t>
    </dgm:pt>
    <dgm:pt modelId="{2A46065D-9DCC-4122-B32B-B3F095868D0E}" type="parTrans" cxnId="{E8486D7C-14C6-42D5-8E39-D5EDE32CD59E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F52E5155-AE22-4710-B624-30C62F93646D}" type="sibTrans" cxnId="{E8486D7C-14C6-42D5-8E39-D5EDE32CD59E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56C3D6E6-FBBA-413F-B1D6-A3704F45AE31}">
      <dgm:prSet custT="1"/>
      <dgm:spPr>
        <a:solidFill>
          <a:schemeClr val="accent5">
            <a:lumMod val="75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pPr algn="l"/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-Odds &amp; Evens     </a:t>
          </a:r>
        </a:p>
        <a:p>
          <a:pPr algn="l"/>
          <a:r>
            <a:rPr lang="en-US" sz="1000">
              <a:latin typeface="Cambria" panose="02040503050406030204" pitchFamily="18" charset="0"/>
              <a:ea typeface="Cambria" panose="02040503050406030204" pitchFamily="18" charset="0"/>
            </a:rPr>
            <a:t>-Leader-Follower</a:t>
          </a:r>
        </a:p>
      </dgm:t>
    </dgm:pt>
    <dgm:pt modelId="{676761DD-EF4C-4C01-AE66-C564DDE37363}" type="parTrans" cxnId="{CB155012-67FF-4C4B-ACF2-6239903F5517}">
      <dgm:prSet custT="1"/>
      <dgm:spPr/>
      <dgm:t>
        <a:bodyPr/>
        <a:lstStyle/>
        <a:p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7A4C7DC8-419E-4168-BDD8-6CAE04A5A960}" type="sibTrans" cxnId="{CB155012-67FF-4C4B-ACF2-6239903F5517}">
      <dgm:prSet/>
      <dgm:spPr/>
      <dgm:t>
        <a:bodyPr/>
        <a:lstStyle/>
        <a:p>
          <a:endParaRPr lang="en-US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BE866B77-CD7C-4721-AC31-E79250B3BC3C}">
      <dgm:prSet custT="1"/>
      <dgm:spPr>
        <a:solidFill>
          <a:schemeClr val="accent6">
            <a:lumMod val="75000"/>
          </a:schemeClr>
        </a:solidFill>
      </dgm:spPr>
      <dgm:t>
        <a:bodyPr/>
        <a:lstStyle/>
        <a:p>
          <a:r>
            <a:rPr lang="en-US" sz="1000"/>
            <a:t>No Dominant Strategy, Several Equilibriums</a:t>
          </a:r>
        </a:p>
      </dgm:t>
    </dgm:pt>
    <dgm:pt modelId="{9371499D-0EA3-41CC-8B81-D9BF6A56A8CA}" type="parTrans" cxnId="{DC97D7D6-81FA-4215-A303-4856690E3066}">
      <dgm:prSet custT="1"/>
      <dgm:spPr/>
      <dgm:t>
        <a:bodyPr/>
        <a:lstStyle/>
        <a:p>
          <a:endParaRPr lang="en-US" sz="1000"/>
        </a:p>
      </dgm:t>
    </dgm:pt>
    <dgm:pt modelId="{06BFE068-154F-46E2-8B34-CBCC90F19D50}" type="sibTrans" cxnId="{DC97D7D6-81FA-4215-A303-4856690E3066}">
      <dgm:prSet/>
      <dgm:spPr/>
      <dgm:t>
        <a:bodyPr/>
        <a:lstStyle/>
        <a:p>
          <a:endParaRPr lang="en-US"/>
        </a:p>
      </dgm:t>
    </dgm:pt>
    <dgm:pt modelId="{3291A964-12AD-4AC4-8621-AAB1724D03F7}">
      <dgm:prSet custT="1"/>
      <dgm:spPr>
        <a:solidFill>
          <a:schemeClr val="accent2">
            <a:lumMod val="75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pPr marL="0" lvl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-Tech-Standard</a:t>
          </a:r>
        </a:p>
      </dgm:t>
    </dgm:pt>
    <dgm:pt modelId="{8AF4FED8-0C1B-4E60-95C8-4F136123AAD4}" type="parTrans" cxnId="{E5E54416-ADFC-4DBD-A74B-C5CF76F3FC6E}">
      <dgm:prSet custT="1"/>
      <dgm:spPr/>
      <dgm:t>
        <a:bodyPr/>
        <a:lstStyle/>
        <a:p>
          <a:endParaRPr lang="en-US" sz="1000"/>
        </a:p>
      </dgm:t>
    </dgm:pt>
    <dgm:pt modelId="{87D89FE7-9B6C-4073-8A17-1C3C14ECC1AD}" type="sibTrans" cxnId="{E5E54416-ADFC-4DBD-A74B-C5CF76F3FC6E}">
      <dgm:prSet/>
      <dgm:spPr/>
      <dgm:t>
        <a:bodyPr/>
        <a:lstStyle/>
        <a:p>
          <a:endParaRPr lang="en-US"/>
        </a:p>
      </dgm:t>
    </dgm:pt>
    <dgm:pt modelId="{113465DA-A5B6-4F21-8E28-42C350BD6142}">
      <dgm:prSet custT="1"/>
      <dgm:spPr>
        <a:solidFill>
          <a:schemeClr val="accent6">
            <a:lumMod val="50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-Entry Games</a:t>
          </a:r>
          <a:endParaRPr lang="en-US" sz="1000" kern="1200">
            <a:solidFill>
              <a:sysClr val="window" lastClr="FFFFFF"/>
            </a:solidFill>
            <a:latin typeface="Calibri" panose="020F0502020204030204"/>
            <a:ea typeface="+mn-ea"/>
            <a:cs typeface="+mn-cs"/>
          </a:endParaRPr>
        </a:p>
      </dgm:t>
    </dgm:pt>
    <dgm:pt modelId="{F56A91EE-48A3-4BD3-B847-658A3C73B536}" type="parTrans" cxnId="{714583E2-B02B-44ED-9E1F-86F42B80DA2A}">
      <dgm:prSet custT="1"/>
      <dgm:spPr/>
      <dgm:t>
        <a:bodyPr/>
        <a:lstStyle/>
        <a:p>
          <a:endParaRPr lang="en-US" sz="1000"/>
        </a:p>
      </dgm:t>
    </dgm:pt>
    <dgm:pt modelId="{57851139-798D-411A-9E2F-603040145941}" type="sibTrans" cxnId="{714583E2-B02B-44ED-9E1F-86F42B80DA2A}">
      <dgm:prSet/>
      <dgm:spPr/>
      <dgm:t>
        <a:bodyPr/>
        <a:lstStyle/>
        <a:p>
          <a:endParaRPr lang="en-US"/>
        </a:p>
      </dgm:t>
    </dgm:pt>
    <dgm:pt modelId="{3970051D-A6D4-4AC1-BED7-54E047D1517F}">
      <dgm:prSet custT="1"/>
      <dgm:spPr/>
      <dgm:t>
        <a:bodyPr/>
        <a:lstStyle/>
        <a:p>
          <a:r>
            <a:rPr lang="en-US" sz="1000"/>
            <a:t>Infinite Games</a:t>
          </a:r>
        </a:p>
      </dgm:t>
    </dgm:pt>
    <dgm:pt modelId="{92E8A905-2515-4184-8753-6CF15177DB1D}" type="parTrans" cxnId="{1BCCB3FC-9EFE-4484-9991-4FA063FF1A77}">
      <dgm:prSet custT="1"/>
      <dgm:spPr/>
      <dgm:t>
        <a:bodyPr/>
        <a:lstStyle/>
        <a:p>
          <a:endParaRPr lang="en-US" sz="1000"/>
        </a:p>
      </dgm:t>
    </dgm:pt>
    <dgm:pt modelId="{B6CEC185-56CC-446E-9F72-034E656E62D1}" type="sibTrans" cxnId="{1BCCB3FC-9EFE-4484-9991-4FA063FF1A77}">
      <dgm:prSet/>
      <dgm:spPr/>
      <dgm:t>
        <a:bodyPr/>
        <a:lstStyle/>
        <a:p>
          <a:endParaRPr lang="en-US"/>
        </a:p>
      </dgm:t>
    </dgm:pt>
    <dgm:pt modelId="{E7EA7A0E-BCB0-48F3-93F2-A2C354A4AFD2}">
      <dgm:prSet custT="1"/>
      <dgm:spPr>
        <a:solidFill>
          <a:srgbClr val="FFC000">
            <a:lumMod val="75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Folks Theorem</a:t>
          </a:r>
        </a:p>
      </dgm:t>
    </dgm:pt>
    <dgm:pt modelId="{11A650FB-BF89-4DFB-8ADD-67FF77359792}" type="parTrans" cxnId="{66A8ED5C-6B4C-42EC-9005-B002FA553640}">
      <dgm:prSet custT="1"/>
      <dgm:spPr/>
      <dgm:t>
        <a:bodyPr/>
        <a:lstStyle/>
        <a:p>
          <a:endParaRPr lang="en-US" sz="1000"/>
        </a:p>
      </dgm:t>
    </dgm:pt>
    <dgm:pt modelId="{B79D36A5-61D2-43B3-932B-76DD2359E306}" type="sibTrans" cxnId="{66A8ED5C-6B4C-42EC-9005-B002FA553640}">
      <dgm:prSet/>
      <dgm:spPr/>
      <dgm:t>
        <a:bodyPr/>
        <a:lstStyle/>
        <a:p>
          <a:endParaRPr lang="en-US"/>
        </a:p>
      </dgm:t>
    </dgm:pt>
    <dgm:pt modelId="{FDBE5526-26A9-43C0-A38F-DA9D5E94947C}">
      <dgm:prSet custT="1"/>
      <dgm:spPr>
        <a:solidFill>
          <a:srgbClr val="70AD47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6350" tIns="6350" rIns="6350" bIns="6350" numCol="1" spcCol="1270" anchor="ctr" anchorCtr="0"/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 Commitments</a:t>
          </a:r>
        </a:p>
      </dgm:t>
    </dgm:pt>
    <dgm:pt modelId="{4B06D43E-B8E3-4EF5-B998-E9DEB6E907C0}" type="parTrans" cxnId="{552CBC22-81E2-482D-A325-33DB568CB20D}">
      <dgm:prSet custT="1"/>
      <dgm:spPr/>
      <dgm:t>
        <a:bodyPr/>
        <a:lstStyle/>
        <a:p>
          <a:endParaRPr lang="en-US" sz="1000"/>
        </a:p>
      </dgm:t>
    </dgm:pt>
    <dgm:pt modelId="{C12A9421-D799-4F99-8005-0BB060FCEB89}" type="sibTrans" cxnId="{552CBC22-81E2-482D-A325-33DB568CB20D}">
      <dgm:prSet/>
      <dgm:spPr/>
      <dgm:t>
        <a:bodyPr/>
        <a:lstStyle/>
        <a:p>
          <a:endParaRPr lang="en-US"/>
        </a:p>
      </dgm:t>
    </dgm:pt>
    <dgm:pt modelId="{E4DDC974-C2BD-4C98-98CE-181E7BF58CEE}" type="pres">
      <dgm:prSet presAssocID="{11CEA665-9413-4025-AC86-3A02A3A2122B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6C347E0E-45D6-48AF-88A7-1A6C49DE8A4D}" type="pres">
      <dgm:prSet presAssocID="{EFA631CF-00A3-4BC7-9756-DBB9415DAD37}" presName="root1" presStyleCnt="0"/>
      <dgm:spPr/>
    </dgm:pt>
    <dgm:pt modelId="{51C86FA0-3471-4A7D-B983-315D660F9D40}" type="pres">
      <dgm:prSet presAssocID="{EFA631CF-00A3-4BC7-9756-DBB9415DAD37}" presName="LevelOneTextNode" presStyleLbl="node0" presStyleIdx="0" presStyleCnt="1">
        <dgm:presLayoutVars>
          <dgm:chPref val="3"/>
        </dgm:presLayoutVars>
      </dgm:prSet>
      <dgm:spPr/>
    </dgm:pt>
    <dgm:pt modelId="{577D5608-9764-4735-9139-10062EBE2CEE}" type="pres">
      <dgm:prSet presAssocID="{EFA631CF-00A3-4BC7-9756-DBB9415DAD37}" presName="level2hierChild" presStyleCnt="0"/>
      <dgm:spPr/>
    </dgm:pt>
    <dgm:pt modelId="{2E987C47-FEA5-41A4-A733-8044432CDE7C}" type="pres">
      <dgm:prSet presAssocID="{6A77A43B-36EA-4E72-B3FA-FB3433E4CC2E}" presName="conn2-1" presStyleLbl="parChTrans1D2" presStyleIdx="0" presStyleCnt="3"/>
      <dgm:spPr/>
    </dgm:pt>
    <dgm:pt modelId="{D093BD5E-2859-451B-BD12-8843CB8D39DB}" type="pres">
      <dgm:prSet presAssocID="{6A77A43B-36EA-4E72-B3FA-FB3433E4CC2E}" presName="connTx" presStyleLbl="parChTrans1D2" presStyleIdx="0" presStyleCnt="3"/>
      <dgm:spPr/>
    </dgm:pt>
    <dgm:pt modelId="{ED30FC27-3F38-4F03-BEF1-D3F6A317FE99}" type="pres">
      <dgm:prSet presAssocID="{DBFF9BAC-5F46-4FAE-ADC9-886B26B72E3B}" presName="root2" presStyleCnt="0"/>
      <dgm:spPr/>
    </dgm:pt>
    <dgm:pt modelId="{AE11E2F4-2C7A-4C5E-AD04-8EA592C4A888}" type="pres">
      <dgm:prSet presAssocID="{DBFF9BAC-5F46-4FAE-ADC9-886B26B72E3B}" presName="LevelTwoTextNode" presStyleLbl="node2" presStyleIdx="0" presStyleCnt="3">
        <dgm:presLayoutVars>
          <dgm:chPref val="3"/>
        </dgm:presLayoutVars>
      </dgm:prSet>
      <dgm:spPr/>
    </dgm:pt>
    <dgm:pt modelId="{AD61CBEF-C4FC-4154-BECB-FC3AA7ABDDAB}" type="pres">
      <dgm:prSet presAssocID="{DBFF9BAC-5F46-4FAE-ADC9-886B26B72E3B}" presName="level3hierChild" presStyleCnt="0"/>
      <dgm:spPr/>
    </dgm:pt>
    <dgm:pt modelId="{9E793133-78D9-4A6A-B0A7-1D0D7DF2C4DD}" type="pres">
      <dgm:prSet presAssocID="{D5FB5B61-E075-4EB4-93C1-F7DA5D7FB602}" presName="conn2-1" presStyleLbl="parChTrans1D3" presStyleIdx="0" presStyleCnt="5"/>
      <dgm:spPr/>
    </dgm:pt>
    <dgm:pt modelId="{4332FD88-26AB-451B-A91B-8270392DD198}" type="pres">
      <dgm:prSet presAssocID="{D5FB5B61-E075-4EB4-93C1-F7DA5D7FB602}" presName="connTx" presStyleLbl="parChTrans1D3" presStyleIdx="0" presStyleCnt="5"/>
      <dgm:spPr/>
    </dgm:pt>
    <dgm:pt modelId="{ACD36610-40B5-4EA0-8D00-D42E046F1C64}" type="pres">
      <dgm:prSet presAssocID="{099A65A2-EB7D-4508-88C1-FDFB5BDAA822}" presName="root2" presStyleCnt="0"/>
      <dgm:spPr/>
    </dgm:pt>
    <dgm:pt modelId="{57BF3314-A0E6-429C-BD43-D88FC06CD92B}" type="pres">
      <dgm:prSet presAssocID="{099A65A2-EB7D-4508-88C1-FDFB5BDAA822}" presName="LevelTwoTextNode" presStyleLbl="node3" presStyleIdx="0" presStyleCnt="5">
        <dgm:presLayoutVars>
          <dgm:chPref val="3"/>
        </dgm:presLayoutVars>
      </dgm:prSet>
      <dgm:spPr/>
    </dgm:pt>
    <dgm:pt modelId="{40D02487-E959-4F50-BD5B-E14771F3EDB9}" type="pres">
      <dgm:prSet presAssocID="{099A65A2-EB7D-4508-88C1-FDFB5BDAA822}" presName="level3hierChild" presStyleCnt="0"/>
      <dgm:spPr/>
    </dgm:pt>
    <dgm:pt modelId="{7270CB9E-9836-4694-91BD-38DF9F73DCD7}" type="pres">
      <dgm:prSet presAssocID="{44D158B8-C6E9-4DE1-818C-A1EEF58FA625}" presName="conn2-1" presStyleLbl="parChTrans1D4" presStyleIdx="0" presStyleCnt="8"/>
      <dgm:spPr/>
    </dgm:pt>
    <dgm:pt modelId="{5593C2AB-1D56-4CA6-8478-E46FF8C57ACC}" type="pres">
      <dgm:prSet presAssocID="{44D158B8-C6E9-4DE1-818C-A1EEF58FA625}" presName="connTx" presStyleLbl="parChTrans1D4" presStyleIdx="0" presStyleCnt="8"/>
      <dgm:spPr/>
    </dgm:pt>
    <dgm:pt modelId="{E57074B5-1E31-47BC-9D24-8385D2D85074}" type="pres">
      <dgm:prSet presAssocID="{31C7AF41-B954-40A3-BE17-8D198FA599C2}" presName="root2" presStyleCnt="0"/>
      <dgm:spPr/>
    </dgm:pt>
    <dgm:pt modelId="{47623A0D-3BB7-4189-B5B1-76F107B7052B}" type="pres">
      <dgm:prSet presAssocID="{31C7AF41-B954-40A3-BE17-8D198FA599C2}" presName="LevelTwoTextNode" presStyleLbl="node4" presStyleIdx="0" presStyleCnt="8">
        <dgm:presLayoutVars>
          <dgm:chPref val="3"/>
        </dgm:presLayoutVars>
      </dgm:prSet>
      <dgm:spPr/>
    </dgm:pt>
    <dgm:pt modelId="{1AB034CE-8E84-40AF-A7CB-6DD88874D7C0}" type="pres">
      <dgm:prSet presAssocID="{31C7AF41-B954-40A3-BE17-8D198FA599C2}" presName="level3hierChild" presStyleCnt="0"/>
      <dgm:spPr/>
    </dgm:pt>
    <dgm:pt modelId="{572A9DE2-B831-49EE-8F1E-0F35442EDD12}" type="pres">
      <dgm:prSet presAssocID="{264137A7-4AD6-4F8C-87A5-55D49782EA4D}" presName="conn2-1" presStyleLbl="parChTrans1D4" presStyleIdx="1" presStyleCnt="8"/>
      <dgm:spPr/>
    </dgm:pt>
    <dgm:pt modelId="{D9B27CA5-7B35-4457-B3C2-EE7F1F9A3CE1}" type="pres">
      <dgm:prSet presAssocID="{264137A7-4AD6-4F8C-87A5-55D49782EA4D}" presName="connTx" presStyleLbl="parChTrans1D4" presStyleIdx="1" presStyleCnt="8"/>
      <dgm:spPr/>
    </dgm:pt>
    <dgm:pt modelId="{4AF66519-47A4-4A3D-9D99-043DF17194BC}" type="pres">
      <dgm:prSet presAssocID="{F99CD344-067B-445F-9A78-4674C549E5A7}" presName="root2" presStyleCnt="0"/>
      <dgm:spPr/>
    </dgm:pt>
    <dgm:pt modelId="{ABFC5DDC-9B41-459F-A077-BFDB3A1274CE}" type="pres">
      <dgm:prSet presAssocID="{F99CD344-067B-445F-9A78-4674C549E5A7}" presName="LevelTwoTextNode" presStyleLbl="node4" presStyleIdx="1" presStyleCnt="8">
        <dgm:presLayoutVars>
          <dgm:chPref val="3"/>
        </dgm:presLayoutVars>
      </dgm:prSet>
      <dgm:spPr/>
    </dgm:pt>
    <dgm:pt modelId="{22A225D1-0603-4682-B2CE-2FFC2F6FAE85}" type="pres">
      <dgm:prSet presAssocID="{F99CD344-067B-445F-9A78-4674C549E5A7}" presName="level3hierChild" presStyleCnt="0"/>
      <dgm:spPr/>
    </dgm:pt>
    <dgm:pt modelId="{D34E0739-CA24-40C8-88BE-F22FBCB2EBAA}" type="pres">
      <dgm:prSet presAssocID="{8C536325-5D60-4C14-A29B-6AC80B8CF940}" presName="conn2-1" presStyleLbl="parChTrans1D3" presStyleIdx="1" presStyleCnt="5"/>
      <dgm:spPr/>
    </dgm:pt>
    <dgm:pt modelId="{6F1061AA-BBF2-4130-8F26-4B372091A719}" type="pres">
      <dgm:prSet presAssocID="{8C536325-5D60-4C14-A29B-6AC80B8CF940}" presName="connTx" presStyleLbl="parChTrans1D3" presStyleIdx="1" presStyleCnt="5"/>
      <dgm:spPr/>
    </dgm:pt>
    <dgm:pt modelId="{4E1D770D-5E50-43B2-B024-E2B73A7009BE}" type="pres">
      <dgm:prSet presAssocID="{E0687942-731D-42A9-9FD6-17E69A3DCF99}" presName="root2" presStyleCnt="0"/>
      <dgm:spPr/>
    </dgm:pt>
    <dgm:pt modelId="{33568118-9C8B-4116-B5B7-A779DC4C685D}" type="pres">
      <dgm:prSet presAssocID="{E0687942-731D-42A9-9FD6-17E69A3DCF99}" presName="LevelTwoTextNode" presStyleLbl="node3" presStyleIdx="1" presStyleCnt="5">
        <dgm:presLayoutVars>
          <dgm:chPref val="3"/>
        </dgm:presLayoutVars>
      </dgm:prSet>
      <dgm:spPr/>
    </dgm:pt>
    <dgm:pt modelId="{FF5DFEFB-FC8E-43E5-BFC3-75440BF58F24}" type="pres">
      <dgm:prSet presAssocID="{E0687942-731D-42A9-9FD6-17E69A3DCF99}" presName="level3hierChild" presStyleCnt="0"/>
      <dgm:spPr/>
    </dgm:pt>
    <dgm:pt modelId="{7FDE8AB3-943C-4638-823F-9E30C39AC363}" type="pres">
      <dgm:prSet presAssocID="{2A46065D-9DCC-4122-B32B-B3F095868D0E}" presName="conn2-1" presStyleLbl="parChTrans1D4" presStyleIdx="2" presStyleCnt="8"/>
      <dgm:spPr/>
    </dgm:pt>
    <dgm:pt modelId="{CFE6C4A5-9FB8-40CF-9042-DFC916DFC2AB}" type="pres">
      <dgm:prSet presAssocID="{2A46065D-9DCC-4122-B32B-B3F095868D0E}" presName="connTx" presStyleLbl="parChTrans1D4" presStyleIdx="2" presStyleCnt="8"/>
      <dgm:spPr/>
    </dgm:pt>
    <dgm:pt modelId="{6C2903B7-0953-4B59-A684-193ADCFB0E5A}" type="pres">
      <dgm:prSet presAssocID="{5560FA57-82FF-47B2-8D5D-DB4153A3C526}" presName="root2" presStyleCnt="0"/>
      <dgm:spPr/>
    </dgm:pt>
    <dgm:pt modelId="{6C9CA8DA-1B90-48CD-81A6-8C83717EF421}" type="pres">
      <dgm:prSet presAssocID="{5560FA57-82FF-47B2-8D5D-DB4153A3C526}" presName="LevelTwoTextNode" presStyleLbl="node4" presStyleIdx="2" presStyleCnt="8">
        <dgm:presLayoutVars>
          <dgm:chPref val="3"/>
        </dgm:presLayoutVars>
      </dgm:prSet>
      <dgm:spPr/>
    </dgm:pt>
    <dgm:pt modelId="{1572D305-960D-4F44-B564-A955879D7DED}" type="pres">
      <dgm:prSet presAssocID="{5560FA57-82FF-47B2-8D5D-DB4153A3C526}" presName="level3hierChild" presStyleCnt="0"/>
      <dgm:spPr/>
    </dgm:pt>
    <dgm:pt modelId="{4028DECA-0892-4235-9CCA-7F0C3B26594A}" type="pres">
      <dgm:prSet presAssocID="{676761DD-EF4C-4C01-AE66-C564DDE37363}" presName="conn2-1" presStyleLbl="parChTrans1D4" presStyleIdx="3" presStyleCnt="8"/>
      <dgm:spPr/>
    </dgm:pt>
    <dgm:pt modelId="{A82AADDF-6506-4956-B556-926D48AAB681}" type="pres">
      <dgm:prSet presAssocID="{676761DD-EF4C-4C01-AE66-C564DDE37363}" presName="connTx" presStyleLbl="parChTrans1D4" presStyleIdx="3" presStyleCnt="8"/>
      <dgm:spPr/>
    </dgm:pt>
    <dgm:pt modelId="{8ADD57A3-FD92-4252-9062-893555A5DC33}" type="pres">
      <dgm:prSet presAssocID="{56C3D6E6-FBBA-413F-B1D6-A3704F45AE31}" presName="root2" presStyleCnt="0"/>
      <dgm:spPr/>
    </dgm:pt>
    <dgm:pt modelId="{83107291-CDCA-478A-AC59-667FCF21777F}" type="pres">
      <dgm:prSet presAssocID="{56C3D6E6-FBBA-413F-B1D6-A3704F45AE31}" presName="LevelTwoTextNode" presStyleLbl="node4" presStyleIdx="3" presStyleCnt="8">
        <dgm:presLayoutVars>
          <dgm:chPref val="3"/>
        </dgm:presLayoutVars>
      </dgm:prSet>
      <dgm:spPr>
        <a:xfrm>
          <a:off x="6004943" y="1159717"/>
          <a:ext cx="1071936" cy="535968"/>
        </a:xfrm>
        <a:prstGeom prst="roundRect">
          <a:avLst>
            <a:gd name="adj" fmla="val 10000"/>
          </a:avLst>
        </a:prstGeom>
      </dgm:spPr>
    </dgm:pt>
    <dgm:pt modelId="{C5A80E83-DB50-42D7-8A32-BF338C4C5215}" type="pres">
      <dgm:prSet presAssocID="{56C3D6E6-FBBA-413F-B1D6-A3704F45AE31}" presName="level3hierChild" presStyleCnt="0"/>
      <dgm:spPr/>
    </dgm:pt>
    <dgm:pt modelId="{A3F8437F-B59B-42D9-BA00-9B11C8DD01E5}" type="pres">
      <dgm:prSet presAssocID="{C0D150D0-D5AC-42A9-8441-96CCA2FFBBFB}" presName="conn2-1" presStyleLbl="parChTrans1D3" presStyleIdx="2" presStyleCnt="5"/>
      <dgm:spPr/>
    </dgm:pt>
    <dgm:pt modelId="{FF7D040F-2897-4E7B-A5F5-736160FEC503}" type="pres">
      <dgm:prSet presAssocID="{C0D150D0-D5AC-42A9-8441-96CCA2FFBBFB}" presName="connTx" presStyleLbl="parChTrans1D3" presStyleIdx="2" presStyleCnt="5"/>
      <dgm:spPr/>
    </dgm:pt>
    <dgm:pt modelId="{DF544ED9-B329-4132-85C2-6FA579B5D27C}" type="pres">
      <dgm:prSet presAssocID="{C98BEE2F-9657-4762-BA11-C2C1E242CE4E}" presName="root2" presStyleCnt="0"/>
      <dgm:spPr/>
    </dgm:pt>
    <dgm:pt modelId="{353BF04B-6C31-4070-A70B-B776AA361D67}" type="pres">
      <dgm:prSet presAssocID="{C98BEE2F-9657-4762-BA11-C2C1E242CE4E}" presName="LevelTwoTextNode" presStyleLbl="node3" presStyleIdx="2" presStyleCnt="5">
        <dgm:presLayoutVars>
          <dgm:chPref val="3"/>
        </dgm:presLayoutVars>
      </dgm:prSet>
      <dgm:spPr/>
    </dgm:pt>
    <dgm:pt modelId="{AF6533CE-90D9-41E9-84F5-92C3E0A46EB3}" type="pres">
      <dgm:prSet presAssocID="{C98BEE2F-9657-4762-BA11-C2C1E242CE4E}" presName="level3hierChild" presStyleCnt="0"/>
      <dgm:spPr/>
    </dgm:pt>
    <dgm:pt modelId="{EFAD5469-17D7-43B6-9660-D87567CA6304}" type="pres">
      <dgm:prSet presAssocID="{9371499D-0EA3-41CC-8B81-D9BF6A56A8CA}" presName="conn2-1" presStyleLbl="parChTrans1D4" presStyleIdx="4" presStyleCnt="8"/>
      <dgm:spPr/>
    </dgm:pt>
    <dgm:pt modelId="{9D4AD89D-B78B-449D-A728-D84AE3307EBB}" type="pres">
      <dgm:prSet presAssocID="{9371499D-0EA3-41CC-8B81-D9BF6A56A8CA}" presName="connTx" presStyleLbl="parChTrans1D4" presStyleIdx="4" presStyleCnt="8"/>
      <dgm:spPr/>
    </dgm:pt>
    <dgm:pt modelId="{3EF16A62-8A48-4729-B94F-96B1CFE90BF4}" type="pres">
      <dgm:prSet presAssocID="{BE866B77-CD7C-4721-AC31-E79250B3BC3C}" presName="root2" presStyleCnt="0"/>
      <dgm:spPr/>
    </dgm:pt>
    <dgm:pt modelId="{20681263-B318-4880-A701-71654BD9E7EF}" type="pres">
      <dgm:prSet presAssocID="{BE866B77-CD7C-4721-AC31-E79250B3BC3C}" presName="LevelTwoTextNode" presStyleLbl="node4" presStyleIdx="4" presStyleCnt="8">
        <dgm:presLayoutVars>
          <dgm:chPref val="3"/>
        </dgm:presLayoutVars>
      </dgm:prSet>
      <dgm:spPr/>
    </dgm:pt>
    <dgm:pt modelId="{2AFCC3F5-757E-476C-809C-56DDAB9C8E43}" type="pres">
      <dgm:prSet presAssocID="{BE866B77-CD7C-4721-AC31-E79250B3BC3C}" presName="level3hierChild" presStyleCnt="0"/>
      <dgm:spPr/>
    </dgm:pt>
    <dgm:pt modelId="{77F51F67-A1E7-4785-8BD1-CCC4BB48AD05}" type="pres">
      <dgm:prSet presAssocID="{8AF4FED8-0C1B-4E60-95C8-4F136123AAD4}" presName="conn2-1" presStyleLbl="parChTrans1D4" presStyleIdx="5" presStyleCnt="8"/>
      <dgm:spPr/>
    </dgm:pt>
    <dgm:pt modelId="{AD6ED67F-7319-4C37-B2AD-D33974F0B117}" type="pres">
      <dgm:prSet presAssocID="{8AF4FED8-0C1B-4E60-95C8-4F136123AAD4}" presName="connTx" presStyleLbl="parChTrans1D4" presStyleIdx="5" presStyleCnt="8"/>
      <dgm:spPr/>
    </dgm:pt>
    <dgm:pt modelId="{FAF1A898-5F79-4EC7-A31A-B6CDF6F06DAD}" type="pres">
      <dgm:prSet presAssocID="{3291A964-12AD-4AC4-8621-AAB1724D03F7}" presName="root2" presStyleCnt="0"/>
      <dgm:spPr/>
    </dgm:pt>
    <dgm:pt modelId="{91AD542F-48D0-42AD-AC1C-54C7A419187B}" type="pres">
      <dgm:prSet presAssocID="{3291A964-12AD-4AC4-8621-AAB1724D03F7}" presName="LevelTwoTextNode" presStyleLbl="node4" presStyleIdx="5" presStyleCnt="8">
        <dgm:presLayoutVars>
          <dgm:chPref val="3"/>
        </dgm:presLayoutVars>
      </dgm:prSet>
      <dgm:spPr>
        <a:xfrm>
          <a:off x="6004943" y="1776080"/>
          <a:ext cx="1071936" cy="535968"/>
        </a:xfrm>
        <a:prstGeom prst="roundRect">
          <a:avLst>
            <a:gd name="adj" fmla="val 10000"/>
          </a:avLst>
        </a:prstGeom>
      </dgm:spPr>
    </dgm:pt>
    <dgm:pt modelId="{D55B6DBF-C9D3-45F2-BC9A-E12CA44FB3BB}" type="pres">
      <dgm:prSet presAssocID="{3291A964-12AD-4AC4-8621-AAB1724D03F7}" presName="level3hierChild" presStyleCnt="0"/>
      <dgm:spPr/>
    </dgm:pt>
    <dgm:pt modelId="{E5F00802-95A6-466D-91DB-54DEB66281B8}" type="pres">
      <dgm:prSet presAssocID="{4451D986-11F0-4440-8D69-C4707F7B9FF8}" presName="conn2-1" presStyleLbl="parChTrans1D2" presStyleIdx="1" presStyleCnt="3"/>
      <dgm:spPr/>
    </dgm:pt>
    <dgm:pt modelId="{8552959A-EBE9-49BD-AFD0-A633F324C233}" type="pres">
      <dgm:prSet presAssocID="{4451D986-11F0-4440-8D69-C4707F7B9FF8}" presName="connTx" presStyleLbl="parChTrans1D2" presStyleIdx="1" presStyleCnt="3"/>
      <dgm:spPr/>
    </dgm:pt>
    <dgm:pt modelId="{6D0C6CF0-3600-4828-8C57-08D5774CB041}" type="pres">
      <dgm:prSet presAssocID="{C95AFCF6-2CBB-4241-A63D-FACE833B6697}" presName="root2" presStyleCnt="0"/>
      <dgm:spPr/>
    </dgm:pt>
    <dgm:pt modelId="{96B92ADE-459C-4969-BE5B-D6340CBA43B7}" type="pres">
      <dgm:prSet presAssocID="{C95AFCF6-2CBB-4241-A63D-FACE833B6697}" presName="LevelTwoTextNode" presStyleLbl="node2" presStyleIdx="1" presStyleCnt="3" custLinFactNeighborX="-644" custLinFactNeighborY="-12796">
        <dgm:presLayoutVars>
          <dgm:chPref val="3"/>
        </dgm:presLayoutVars>
      </dgm:prSet>
      <dgm:spPr/>
    </dgm:pt>
    <dgm:pt modelId="{88F87533-C686-46D3-BC70-2F5A5226115D}" type="pres">
      <dgm:prSet presAssocID="{C95AFCF6-2CBB-4241-A63D-FACE833B6697}" presName="level3hierChild" presStyleCnt="0"/>
      <dgm:spPr/>
    </dgm:pt>
    <dgm:pt modelId="{264B52D6-1DB1-41C1-B8BD-91A8B561E303}" type="pres">
      <dgm:prSet presAssocID="{9BDA24BF-77C4-453F-A8B8-A61FE73662E6}" presName="conn2-1" presStyleLbl="parChTrans1D3" presStyleIdx="3" presStyleCnt="5"/>
      <dgm:spPr/>
    </dgm:pt>
    <dgm:pt modelId="{C5E35BE6-047D-461F-94BD-32A24C583E34}" type="pres">
      <dgm:prSet presAssocID="{9BDA24BF-77C4-453F-A8B8-A61FE73662E6}" presName="connTx" presStyleLbl="parChTrans1D3" presStyleIdx="3" presStyleCnt="5"/>
      <dgm:spPr/>
    </dgm:pt>
    <dgm:pt modelId="{E220D0C4-A01B-4136-80F9-A11414023E46}" type="pres">
      <dgm:prSet presAssocID="{6992447A-BE68-450B-A477-39F8ADA72C62}" presName="root2" presStyleCnt="0"/>
      <dgm:spPr/>
    </dgm:pt>
    <dgm:pt modelId="{ACA3C3E5-5626-4A1C-A46F-C37A3EC70DD1}" type="pres">
      <dgm:prSet presAssocID="{6992447A-BE68-450B-A477-39F8ADA72C62}" presName="LevelTwoTextNode" presStyleLbl="node3" presStyleIdx="3" presStyleCnt="5" custLinFactX="41476" custLinFactNeighborX="100000" custLinFactNeighborY="-1422">
        <dgm:presLayoutVars>
          <dgm:chPref val="3"/>
        </dgm:presLayoutVars>
      </dgm:prSet>
      <dgm:spPr>
        <a:xfrm>
          <a:off x="4497098" y="2211664"/>
          <a:ext cx="1071834" cy="535917"/>
        </a:xfrm>
        <a:prstGeom prst="roundRect">
          <a:avLst>
            <a:gd name="adj" fmla="val 10000"/>
          </a:avLst>
        </a:prstGeom>
      </dgm:spPr>
    </dgm:pt>
    <dgm:pt modelId="{C76D7968-9DB1-49FD-8635-D12BED272C4E}" type="pres">
      <dgm:prSet presAssocID="{6992447A-BE68-450B-A477-39F8ADA72C62}" presName="level3hierChild" presStyleCnt="0"/>
      <dgm:spPr/>
    </dgm:pt>
    <dgm:pt modelId="{23989D64-BB7A-45A7-BF6A-C073041D0B33}" type="pres">
      <dgm:prSet presAssocID="{F56A91EE-48A3-4BD3-B847-658A3C73B536}" presName="conn2-1" presStyleLbl="parChTrans1D4" presStyleIdx="6" presStyleCnt="8"/>
      <dgm:spPr/>
    </dgm:pt>
    <dgm:pt modelId="{591DE5A9-B4B2-4E3D-85F0-CE593E3DBE6C}" type="pres">
      <dgm:prSet presAssocID="{F56A91EE-48A3-4BD3-B847-658A3C73B536}" presName="connTx" presStyleLbl="parChTrans1D4" presStyleIdx="6" presStyleCnt="8"/>
      <dgm:spPr/>
    </dgm:pt>
    <dgm:pt modelId="{894ADB55-D441-45CA-B967-A97843A38EA9}" type="pres">
      <dgm:prSet presAssocID="{113465DA-A5B6-4F21-8E28-42C350BD6142}" presName="root2" presStyleCnt="0"/>
      <dgm:spPr/>
    </dgm:pt>
    <dgm:pt modelId="{A03301DA-34F5-4BB7-B128-12B5C682AEC2}" type="pres">
      <dgm:prSet presAssocID="{113465DA-A5B6-4F21-8E28-42C350BD6142}" presName="LevelTwoTextNode" presStyleLbl="node4" presStyleIdx="6" presStyleCnt="8" custLinFactX="40227" custLinFactNeighborX="100000" custLinFactNeighborY="-1421">
        <dgm:presLayoutVars>
          <dgm:chPref val="3"/>
        </dgm:presLayoutVars>
      </dgm:prSet>
      <dgm:spPr>
        <a:xfrm>
          <a:off x="4504232" y="2392444"/>
          <a:ext cx="1071936" cy="535968"/>
        </a:xfrm>
        <a:prstGeom prst="roundRect">
          <a:avLst>
            <a:gd name="adj" fmla="val 10000"/>
          </a:avLst>
        </a:prstGeom>
      </dgm:spPr>
    </dgm:pt>
    <dgm:pt modelId="{9DB77A61-44FF-48D5-8CF4-48FE78529B9B}" type="pres">
      <dgm:prSet presAssocID="{113465DA-A5B6-4F21-8E28-42C350BD6142}" presName="level3hierChild" presStyleCnt="0"/>
      <dgm:spPr/>
    </dgm:pt>
    <dgm:pt modelId="{E4925012-34E2-4B9C-99D1-BD959719DB6B}" type="pres">
      <dgm:prSet presAssocID="{4B06D43E-B8E3-4EF5-B998-E9DEB6E907C0}" presName="conn2-1" presStyleLbl="parChTrans1D4" presStyleIdx="7" presStyleCnt="8"/>
      <dgm:spPr/>
    </dgm:pt>
    <dgm:pt modelId="{9269B5E1-284C-4A05-A28A-ABA987BD2B5B}" type="pres">
      <dgm:prSet presAssocID="{4B06D43E-B8E3-4EF5-B998-E9DEB6E907C0}" presName="connTx" presStyleLbl="parChTrans1D4" presStyleIdx="7" presStyleCnt="8"/>
      <dgm:spPr/>
    </dgm:pt>
    <dgm:pt modelId="{8CA02FFD-4776-4C74-8040-D3F5009A3477}" type="pres">
      <dgm:prSet presAssocID="{FDBE5526-26A9-43C0-A38F-DA9D5E94947C}" presName="root2" presStyleCnt="0"/>
      <dgm:spPr/>
    </dgm:pt>
    <dgm:pt modelId="{E5B84264-03DF-4828-92B8-528BD4E1C912}" type="pres">
      <dgm:prSet presAssocID="{FDBE5526-26A9-43C0-A38F-DA9D5E94947C}" presName="LevelTwoTextNode" presStyleLbl="node4" presStyleIdx="7" presStyleCnt="8" custLinFactX="40864" custLinFactNeighborX="100000" custLinFactNeighborY="-5962">
        <dgm:presLayoutVars>
          <dgm:chPref val="3"/>
        </dgm:presLayoutVars>
      </dgm:prSet>
      <dgm:spPr>
        <a:xfrm>
          <a:off x="5741944" y="2620754"/>
          <a:ext cx="1022395" cy="511197"/>
        </a:xfrm>
        <a:prstGeom prst="roundRect">
          <a:avLst>
            <a:gd name="adj" fmla="val 10000"/>
          </a:avLst>
        </a:prstGeom>
      </dgm:spPr>
    </dgm:pt>
    <dgm:pt modelId="{A3439EAF-46A1-4A9A-A8A0-A7B36AC520C9}" type="pres">
      <dgm:prSet presAssocID="{FDBE5526-26A9-43C0-A38F-DA9D5E94947C}" presName="level3hierChild" presStyleCnt="0"/>
      <dgm:spPr/>
    </dgm:pt>
    <dgm:pt modelId="{4718D577-A54C-4BCB-8688-6AF8F47CBB5B}" type="pres">
      <dgm:prSet presAssocID="{92E8A905-2515-4184-8753-6CF15177DB1D}" presName="conn2-1" presStyleLbl="parChTrans1D2" presStyleIdx="2" presStyleCnt="3"/>
      <dgm:spPr/>
    </dgm:pt>
    <dgm:pt modelId="{89FF643F-EF44-4AD1-A919-52A1AACEA3BD}" type="pres">
      <dgm:prSet presAssocID="{92E8A905-2515-4184-8753-6CF15177DB1D}" presName="connTx" presStyleLbl="parChTrans1D2" presStyleIdx="2" presStyleCnt="3"/>
      <dgm:spPr/>
    </dgm:pt>
    <dgm:pt modelId="{63B521BD-1DC8-4893-82F0-8CCA6E201C09}" type="pres">
      <dgm:prSet presAssocID="{3970051D-A6D4-4AC1-BED7-54E047D1517F}" presName="root2" presStyleCnt="0"/>
      <dgm:spPr/>
    </dgm:pt>
    <dgm:pt modelId="{E7244BFF-2DD5-4895-AE02-A7F17EB5063E}" type="pres">
      <dgm:prSet presAssocID="{3970051D-A6D4-4AC1-BED7-54E047D1517F}" presName="LevelTwoTextNode" presStyleLbl="node2" presStyleIdx="2" presStyleCnt="3">
        <dgm:presLayoutVars>
          <dgm:chPref val="3"/>
        </dgm:presLayoutVars>
      </dgm:prSet>
      <dgm:spPr/>
    </dgm:pt>
    <dgm:pt modelId="{5571E871-EA45-4C9E-883E-FCBAF48C7A38}" type="pres">
      <dgm:prSet presAssocID="{3970051D-A6D4-4AC1-BED7-54E047D1517F}" presName="level3hierChild" presStyleCnt="0"/>
      <dgm:spPr/>
    </dgm:pt>
    <dgm:pt modelId="{6ACAB969-CA8F-4FD5-8B8B-0EAEC775E29E}" type="pres">
      <dgm:prSet presAssocID="{11A650FB-BF89-4DFB-8ADD-67FF77359792}" presName="conn2-1" presStyleLbl="parChTrans1D3" presStyleIdx="4" presStyleCnt="5"/>
      <dgm:spPr/>
    </dgm:pt>
    <dgm:pt modelId="{54482546-15AA-4565-9C20-B7737D256A98}" type="pres">
      <dgm:prSet presAssocID="{11A650FB-BF89-4DFB-8ADD-67FF77359792}" presName="connTx" presStyleLbl="parChTrans1D3" presStyleIdx="4" presStyleCnt="5"/>
      <dgm:spPr/>
    </dgm:pt>
    <dgm:pt modelId="{E0EB2874-B2BE-4D85-8C0B-6E7C652928EC}" type="pres">
      <dgm:prSet presAssocID="{E7EA7A0E-BCB0-48F3-93F2-A2C354A4AFD2}" presName="root2" presStyleCnt="0"/>
      <dgm:spPr/>
    </dgm:pt>
    <dgm:pt modelId="{DFB7B197-6681-4E25-8165-DDB82FEF2517}" type="pres">
      <dgm:prSet presAssocID="{E7EA7A0E-BCB0-48F3-93F2-A2C354A4AFD2}" presName="LevelTwoTextNode" presStyleLbl="node3" presStyleIdx="4" presStyleCnt="5" custScaleX="391321" custLinFactNeighborX="-7331" custLinFactNeighborY="64379">
        <dgm:presLayoutVars>
          <dgm:chPref val="3"/>
        </dgm:presLayoutVars>
      </dgm:prSet>
      <dgm:spPr>
        <a:xfrm>
          <a:off x="3003572" y="3297818"/>
          <a:ext cx="1071834" cy="535917"/>
        </a:xfrm>
        <a:prstGeom prst="roundRect">
          <a:avLst>
            <a:gd name="adj" fmla="val 10000"/>
          </a:avLst>
        </a:prstGeom>
      </dgm:spPr>
    </dgm:pt>
    <dgm:pt modelId="{CADDE1C6-0B8C-4E47-BBD8-AF93D3B44072}" type="pres">
      <dgm:prSet presAssocID="{E7EA7A0E-BCB0-48F3-93F2-A2C354A4AFD2}" presName="level3hierChild" presStyleCnt="0"/>
      <dgm:spPr/>
    </dgm:pt>
  </dgm:ptLst>
  <dgm:cxnLst>
    <dgm:cxn modelId="{85C1AD09-F516-435A-8F08-9249E27B41F3}" type="presOf" srcId="{3291A964-12AD-4AC4-8621-AAB1724D03F7}" destId="{91AD542F-48D0-42AD-AC1C-54C7A419187B}" srcOrd="0" destOrd="0" presId="urn:microsoft.com/office/officeart/2005/8/layout/hierarchy2"/>
    <dgm:cxn modelId="{1524200D-5813-4769-B53F-803F9169A65F}" type="presOf" srcId="{44D158B8-C6E9-4DE1-818C-A1EEF58FA625}" destId="{7270CB9E-9836-4694-91BD-38DF9F73DCD7}" srcOrd="0" destOrd="0" presId="urn:microsoft.com/office/officeart/2005/8/layout/hierarchy2"/>
    <dgm:cxn modelId="{DE2B6011-833F-45B7-B88A-DACE89B48C8A}" type="presOf" srcId="{6992447A-BE68-450B-A477-39F8ADA72C62}" destId="{ACA3C3E5-5626-4A1C-A46F-C37A3EC70DD1}" srcOrd="0" destOrd="0" presId="urn:microsoft.com/office/officeart/2005/8/layout/hierarchy2"/>
    <dgm:cxn modelId="{CB155012-67FF-4C4B-ACF2-6239903F5517}" srcId="{5560FA57-82FF-47B2-8D5D-DB4153A3C526}" destId="{56C3D6E6-FBBA-413F-B1D6-A3704F45AE31}" srcOrd="0" destOrd="0" parTransId="{676761DD-EF4C-4C01-AE66-C564DDE37363}" sibTransId="{7A4C7DC8-419E-4168-BDD8-6CAE04A5A960}"/>
    <dgm:cxn modelId="{E5E54416-ADFC-4DBD-A74B-C5CF76F3FC6E}" srcId="{BE866B77-CD7C-4721-AC31-E79250B3BC3C}" destId="{3291A964-12AD-4AC4-8621-AAB1724D03F7}" srcOrd="0" destOrd="0" parTransId="{8AF4FED8-0C1B-4E60-95C8-4F136123AAD4}" sibTransId="{87D89FE7-9B6C-4073-8A17-1C3C14ECC1AD}"/>
    <dgm:cxn modelId="{B4743817-FA19-4E11-A232-094D395D752B}" type="presOf" srcId="{4B06D43E-B8E3-4EF5-B998-E9DEB6E907C0}" destId="{9269B5E1-284C-4A05-A28A-ABA987BD2B5B}" srcOrd="1" destOrd="0" presId="urn:microsoft.com/office/officeart/2005/8/layout/hierarchy2"/>
    <dgm:cxn modelId="{FF5D931C-9AF4-42E5-BEA1-D78AF3959F68}" type="presOf" srcId="{4451D986-11F0-4440-8D69-C4707F7B9FF8}" destId="{8552959A-EBE9-49BD-AFD0-A633F324C233}" srcOrd="1" destOrd="0" presId="urn:microsoft.com/office/officeart/2005/8/layout/hierarchy2"/>
    <dgm:cxn modelId="{552CBC22-81E2-482D-A325-33DB568CB20D}" srcId="{6992447A-BE68-450B-A477-39F8ADA72C62}" destId="{FDBE5526-26A9-43C0-A38F-DA9D5E94947C}" srcOrd="1" destOrd="0" parTransId="{4B06D43E-B8E3-4EF5-B998-E9DEB6E907C0}" sibTransId="{C12A9421-D799-4F99-8005-0BB060FCEB89}"/>
    <dgm:cxn modelId="{CC792524-21A9-4F3C-903E-B320319BDC72}" type="presOf" srcId="{6A77A43B-36EA-4E72-B3FA-FB3433E4CC2E}" destId="{D093BD5E-2859-451B-BD12-8843CB8D39DB}" srcOrd="1" destOrd="0" presId="urn:microsoft.com/office/officeart/2005/8/layout/hierarchy2"/>
    <dgm:cxn modelId="{8B23D724-C4F2-4E1C-8FF3-14E2C1512E5F}" type="presOf" srcId="{6A77A43B-36EA-4E72-B3FA-FB3433E4CC2E}" destId="{2E987C47-FEA5-41A4-A733-8044432CDE7C}" srcOrd="0" destOrd="0" presId="urn:microsoft.com/office/officeart/2005/8/layout/hierarchy2"/>
    <dgm:cxn modelId="{42EF2F25-0AEE-458E-931C-29B6B4B0A53E}" type="presOf" srcId="{31C7AF41-B954-40A3-BE17-8D198FA599C2}" destId="{47623A0D-3BB7-4189-B5B1-76F107B7052B}" srcOrd="0" destOrd="0" presId="urn:microsoft.com/office/officeart/2005/8/layout/hierarchy2"/>
    <dgm:cxn modelId="{FC522D27-1793-476C-8839-94749896366E}" srcId="{099A65A2-EB7D-4508-88C1-FDFB5BDAA822}" destId="{31C7AF41-B954-40A3-BE17-8D198FA599C2}" srcOrd="0" destOrd="0" parTransId="{44D158B8-C6E9-4DE1-818C-A1EEF58FA625}" sibTransId="{7DA556C6-4D72-4CF0-A5E9-412FE7415ED2}"/>
    <dgm:cxn modelId="{A47B3E28-6E91-475A-8E35-0B3BFB7ECB03}" type="presOf" srcId="{264137A7-4AD6-4F8C-87A5-55D49782EA4D}" destId="{572A9DE2-B831-49EE-8F1E-0F35442EDD12}" srcOrd="0" destOrd="0" presId="urn:microsoft.com/office/officeart/2005/8/layout/hierarchy2"/>
    <dgm:cxn modelId="{2062D335-3D2D-460B-928D-7CD4BBBAB2D4}" type="presOf" srcId="{FDBE5526-26A9-43C0-A38F-DA9D5E94947C}" destId="{E5B84264-03DF-4828-92B8-528BD4E1C912}" srcOrd="0" destOrd="0" presId="urn:microsoft.com/office/officeart/2005/8/layout/hierarchy2"/>
    <dgm:cxn modelId="{B781BB37-5D11-4E8E-AA69-0139F5059752}" type="presOf" srcId="{E7EA7A0E-BCB0-48F3-93F2-A2C354A4AFD2}" destId="{DFB7B197-6681-4E25-8165-DDB82FEF2517}" srcOrd="0" destOrd="0" presId="urn:microsoft.com/office/officeart/2005/8/layout/hierarchy2"/>
    <dgm:cxn modelId="{05CAB239-DE49-4443-B399-87354FDC06BC}" type="presOf" srcId="{2A46065D-9DCC-4122-B32B-B3F095868D0E}" destId="{CFE6C4A5-9FB8-40CF-9042-DFC916DFC2AB}" srcOrd="1" destOrd="0" presId="urn:microsoft.com/office/officeart/2005/8/layout/hierarchy2"/>
    <dgm:cxn modelId="{EACAA13B-029E-45DE-A7C8-7CC3B19553E8}" type="presOf" srcId="{264137A7-4AD6-4F8C-87A5-55D49782EA4D}" destId="{D9B27CA5-7B35-4457-B3C2-EE7F1F9A3CE1}" srcOrd="1" destOrd="0" presId="urn:microsoft.com/office/officeart/2005/8/layout/hierarchy2"/>
    <dgm:cxn modelId="{66A8ED5C-6B4C-42EC-9005-B002FA553640}" srcId="{3970051D-A6D4-4AC1-BED7-54E047D1517F}" destId="{E7EA7A0E-BCB0-48F3-93F2-A2C354A4AFD2}" srcOrd="0" destOrd="0" parTransId="{11A650FB-BF89-4DFB-8ADD-67FF77359792}" sibTransId="{B79D36A5-61D2-43B3-932B-76DD2359E306}"/>
    <dgm:cxn modelId="{BCB31B5F-9786-467B-87DF-DDA67F7304C1}" type="presOf" srcId="{099A65A2-EB7D-4508-88C1-FDFB5BDAA822}" destId="{57BF3314-A0E6-429C-BD43-D88FC06CD92B}" srcOrd="0" destOrd="0" presId="urn:microsoft.com/office/officeart/2005/8/layout/hierarchy2"/>
    <dgm:cxn modelId="{BADFB05F-9015-47B3-86C1-B17B1D8A356D}" type="presOf" srcId="{44D158B8-C6E9-4DE1-818C-A1EEF58FA625}" destId="{5593C2AB-1D56-4CA6-8478-E46FF8C57ACC}" srcOrd="1" destOrd="0" presId="urn:microsoft.com/office/officeart/2005/8/layout/hierarchy2"/>
    <dgm:cxn modelId="{9D565661-EFA2-494B-8688-EE68AD1A51D7}" type="presOf" srcId="{BE866B77-CD7C-4721-AC31-E79250B3BC3C}" destId="{20681263-B318-4880-A701-71654BD9E7EF}" srcOrd="0" destOrd="0" presId="urn:microsoft.com/office/officeart/2005/8/layout/hierarchy2"/>
    <dgm:cxn modelId="{D850A041-A7A9-426C-830C-E9EFE78CE1C4}" type="presOf" srcId="{8AF4FED8-0C1B-4E60-95C8-4F136123AAD4}" destId="{AD6ED67F-7319-4C37-B2AD-D33974F0B117}" srcOrd="1" destOrd="0" presId="urn:microsoft.com/office/officeart/2005/8/layout/hierarchy2"/>
    <dgm:cxn modelId="{497E4762-5B1D-4815-A1EC-47EBC9BD09B4}" type="presOf" srcId="{676761DD-EF4C-4C01-AE66-C564DDE37363}" destId="{4028DECA-0892-4235-9CCA-7F0C3B26594A}" srcOrd="0" destOrd="0" presId="urn:microsoft.com/office/officeart/2005/8/layout/hierarchy2"/>
    <dgm:cxn modelId="{99E82646-52F0-465F-96D1-2C80748072A1}" type="presOf" srcId="{5560FA57-82FF-47B2-8D5D-DB4153A3C526}" destId="{6C9CA8DA-1B90-48CD-81A6-8C83717EF421}" srcOrd="0" destOrd="0" presId="urn:microsoft.com/office/officeart/2005/8/layout/hierarchy2"/>
    <dgm:cxn modelId="{C61B084B-C7FD-470B-A6C4-9A004EF3ED07}" type="presOf" srcId="{9371499D-0EA3-41CC-8B81-D9BF6A56A8CA}" destId="{EFAD5469-17D7-43B6-9660-D87567CA6304}" srcOrd="0" destOrd="0" presId="urn:microsoft.com/office/officeart/2005/8/layout/hierarchy2"/>
    <dgm:cxn modelId="{EF8FA272-96BF-47D7-951B-13292B0476AA}" type="presOf" srcId="{C0D150D0-D5AC-42A9-8441-96CCA2FFBBFB}" destId="{A3F8437F-B59B-42D9-BA00-9B11C8DD01E5}" srcOrd="0" destOrd="0" presId="urn:microsoft.com/office/officeart/2005/8/layout/hierarchy2"/>
    <dgm:cxn modelId="{12003774-0E4B-4AAD-8592-458812F16775}" type="presOf" srcId="{4B06D43E-B8E3-4EF5-B998-E9DEB6E907C0}" destId="{E4925012-34E2-4B9C-99D1-BD959719DB6B}" srcOrd="0" destOrd="0" presId="urn:microsoft.com/office/officeart/2005/8/layout/hierarchy2"/>
    <dgm:cxn modelId="{DB124574-6DBD-417D-A765-24F47B18273D}" type="presOf" srcId="{8C536325-5D60-4C14-A29B-6AC80B8CF940}" destId="{6F1061AA-BBF2-4130-8F26-4B372091A719}" srcOrd="1" destOrd="0" presId="urn:microsoft.com/office/officeart/2005/8/layout/hierarchy2"/>
    <dgm:cxn modelId="{5E005455-2BD8-47EB-A46D-986354E3C01C}" type="presOf" srcId="{9BDA24BF-77C4-453F-A8B8-A61FE73662E6}" destId="{264B52D6-1DB1-41C1-B8BD-91A8B561E303}" srcOrd="0" destOrd="0" presId="urn:microsoft.com/office/officeart/2005/8/layout/hierarchy2"/>
    <dgm:cxn modelId="{B032C475-E607-4463-8F93-AD116DB6AAF1}" srcId="{31C7AF41-B954-40A3-BE17-8D198FA599C2}" destId="{F99CD344-067B-445F-9A78-4674C549E5A7}" srcOrd="0" destOrd="0" parTransId="{264137A7-4AD6-4F8C-87A5-55D49782EA4D}" sibTransId="{705BDBEE-888A-4C2C-AFC8-B9BF3DC3AFD9}"/>
    <dgm:cxn modelId="{6234C358-B6DC-4BE1-82E3-B58E9FBBAF67}" type="presOf" srcId="{D5FB5B61-E075-4EB4-93C1-F7DA5D7FB602}" destId="{4332FD88-26AB-451B-A91B-8270392DD198}" srcOrd="1" destOrd="0" presId="urn:microsoft.com/office/officeart/2005/8/layout/hierarchy2"/>
    <dgm:cxn modelId="{4308FA5A-F3CE-44DB-AA2D-09F32845D9E2}" type="presOf" srcId="{113465DA-A5B6-4F21-8E28-42C350BD6142}" destId="{A03301DA-34F5-4BB7-B128-12B5C682AEC2}" srcOrd="0" destOrd="0" presId="urn:microsoft.com/office/officeart/2005/8/layout/hierarchy2"/>
    <dgm:cxn modelId="{E8486D7C-14C6-42D5-8E39-D5EDE32CD59E}" srcId="{E0687942-731D-42A9-9FD6-17E69A3DCF99}" destId="{5560FA57-82FF-47B2-8D5D-DB4153A3C526}" srcOrd="0" destOrd="0" parTransId="{2A46065D-9DCC-4122-B32B-B3F095868D0E}" sibTransId="{F52E5155-AE22-4710-B624-30C62F93646D}"/>
    <dgm:cxn modelId="{C579247D-7D9A-4CB8-8439-E695C5AD29D8}" srcId="{11CEA665-9413-4025-AC86-3A02A3A2122B}" destId="{EFA631CF-00A3-4BC7-9756-DBB9415DAD37}" srcOrd="0" destOrd="0" parTransId="{DEC1F288-DFC2-4DC4-83AE-EC63EDE17E05}" sibTransId="{7554E19A-C54C-4A2B-8274-1FC57E355CD1}"/>
    <dgm:cxn modelId="{AF595F7E-8DB6-41BC-A4F2-F85A78B9F38F}" type="presOf" srcId="{11A650FB-BF89-4DFB-8ADD-67FF77359792}" destId="{54482546-15AA-4565-9C20-B7737D256A98}" srcOrd="1" destOrd="0" presId="urn:microsoft.com/office/officeart/2005/8/layout/hierarchy2"/>
    <dgm:cxn modelId="{74FAA281-446D-492A-8671-7FBBF543462A}" type="presOf" srcId="{11CEA665-9413-4025-AC86-3A02A3A2122B}" destId="{E4DDC974-C2BD-4C98-98CE-181E7BF58CEE}" srcOrd="0" destOrd="0" presId="urn:microsoft.com/office/officeart/2005/8/layout/hierarchy2"/>
    <dgm:cxn modelId="{C4EC3485-1F39-416C-A725-BAA5D1D81C22}" type="presOf" srcId="{56C3D6E6-FBBA-413F-B1D6-A3704F45AE31}" destId="{83107291-CDCA-478A-AC59-667FCF21777F}" srcOrd="0" destOrd="0" presId="urn:microsoft.com/office/officeart/2005/8/layout/hierarchy2"/>
    <dgm:cxn modelId="{DF6B5D8A-56CC-47D1-A3BD-00D8A27D67F1}" type="presOf" srcId="{8AF4FED8-0C1B-4E60-95C8-4F136123AAD4}" destId="{77F51F67-A1E7-4785-8BD1-CCC4BB48AD05}" srcOrd="0" destOrd="0" presId="urn:microsoft.com/office/officeart/2005/8/layout/hierarchy2"/>
    <dgm:cxn modelId="{88C8EB8B-9BCE-4104-9CD3-04807ACD83B1}" type="presOf" srcId="{EFA631CF-00A3-4BC7-9756-DBB9415DAD37}" destId="{51C86FA0-3471-4A7D-B983-315D660F9D40}" srcOrd="0" destOrd="0" presId="urn:microsoft.com/office/officeart/2005/8/layout/hierarchy2"/>
    <dgm:cxn modelId="{FF28D48C-85CE-4981-814C-F6B82EB7ABF3}" type="presOf" srcId="{2A46065D-9DCC-4122-B32B-B3F095868D0E}" destId="{7FDE8AB3-943C-4638-823F-9E30C39AC363}" srcOrd="0" destOrd="0" presId="urn:microsoft.com/office/officeart/2005/8/layout/hierarchy2"/>
    <dgm:cxn modelId="{CCF42D8D-AE82-4F19-9332-5334592ECFAF}" type="presOf" srcId="{D5FB5B61-E075-4EB4-93C1-F7DA5D7FB602}" destId="{9E793133-78D9-4A6A-B0A7-1D0D7DF2C4DD}" srcOrd="0" destOrd="0" presId="urn:microsoft.com/office/officeart/2005/8/layout/hierarchy2"/>
    <dgm:cxn modelId="{0AC7B292-819C-42E8-9A5E-F3437C8D083E}" srcId="{EFA631CF-00A3-4BC7-9756-DBB9415DAD37}" destId="{C95AFCF6-2CBB-4241-A63D-FACE833B6697}" srcOrd="1" destOrd="0" parTransId="{4451D986-11F0-4440-8D69-C4707F7B9FF8}" sibTransId="{D8272406-4889-4D55-AE3F-495ED3EAA81B}"/>
    <dgm:cxn modelId="{3967C996-4140-4FFE-B2D3-DD084F899874}" srcId="{DBFF9BAC-5F46-4FAE-ADC9-886B26B72E3B}" destId="{E0687942-731D-42A9-9FD6-17E69A3DCF99}" srcOrd="1" destOrd="0" parTransId="{8C536325-5D60-4C14-A29B-6AC80B8CF940}" sibTransId="{1A7E754D-89DB-4F85-A4B5-FE19030FF39A}"/>
    <dgm:cxn modelId="{48350F99-0790-4BFE-A823-736B50C358F3}" type="presOf" srcId="{F56A91EE-48A3-4BD3-B847-658A3C73B536}" destId="{591DE5A9-B4B2-4E3D-85F0-CE593E3DBE6C}" srcOrd="1" destOrd="0" presId="urn:microsoft.com/office/officeart/2005/8/layout/hierarchy2"/>
    <dgm:cxn modelId="{86B53B9F-6D7E-4A73-A5DB-F7EB4D4AE8C7}" type="presOf" srcId="{C0D150D0-D5AC-42A9-8441-96CCA2FFBBFB}" destId="{FF7D040F-2897-4E7B-A5F5-736160FEC503}" srcOrd="1" destOrd="0" presId="urn:microsoft.com/office/officeart/2005/8/layout/hierarchy2"/>
    <dgm:cxn modelId="{B0870DA9-B071-4217-86BB-A928D181F23F}" type="presOf" srcId="{F99CD344-067B-445F-9A78-4674C549E5A7}" destId="{ABFC5DDC-9B41-459F-A077-BFDB3A1274CE}" srcOrd="0" destOrd="0" presId="urn:microsoft.com/office/officeart/2005/8/layout/hierarchy2"/>
    <dgm:cxn modelId="{09C76BAB-A5F9-44E3-99E7-F20D4265F2F2}" type="presOf" srcId="{DBFF9BAC-5F46-4FAE-ADC9-886B26B72E3B}" destId="{AE11E2F4-2C7A-4C5E-AD04-8EA592C4A888}" srcOrd="0" destOrd="0" presId="urn:microsoft.com/office/officeart/2005/8/layout/hierarchy2"/>
    <dgm:cxn modelId="{A104F7B2-C7EF-4040-926E-3FCF996A1B32}" srcId="{DBFF9BAC-5F46-4FAE-ADC9-886B26B72E3B}" destId="{C98BEE2F-9657-4762-BA11-C2C1E242CE4E}" srcOrd="2" destOrd="0" parTransId="{C0D150D0-D5AC-42A9-8441-96CCA2FFBBFB}" sibTransId="{E0B524C2-0712-4365-BEA1-880FEBA0483E}"/>
    <dgm:cxn modelId="{80C608B7-22A0-4F1E-A9FE-B3D8B37068BA}" srcId="{C95AFCF6-2CBB-4241-A63D-FACE833B6697}" destId="{6992447A-BE68-450B-A477-39F8ADA72C62}" srcOrd="0" destOrd="0" parTransId="{9BDA24BF-77C4-453F-A8B8-A61FE73662E6}" sibTransId="{1FE85F2F-78FF-4561-84B1-0AB2628E8FD8}"/>
    <dgm:cxn modelId="{BDCB39C1-7BD7-4E65-B7EF-8F5255B9AB0D}" type="presOf" srcId="{F56A91EE-48A3-4BD3-B847-658A3C73B536}" destId="{23989D64-BB7A-45A7-BF6A-C073041D0B33}" srcOrd="0" destOrd="0" presId="urn:microsoft.com/office/officeart/2005/8/layout/hierarchy2"/>
    <dgm:cxn modelId="{2489CCCC-A7F6-4250-BE46-B1849FA15CCD}" type="presOf" srcId="{8C536325-5D60-4C14-A29B-6AC80B8CF940}" destId="{D34E0739-CA24-40C8-88BE-F22FBCB2EBAA}" srcOrd="0" destOrd="0" presId="urn:microsoft.com/office/officeart/2005/8/layout/hierarchy2"/>
    <dgm:cxn modelId="{6AA485CE-344B-4D78-97FF-537833D66B34}" type="presOf" srcId="{676761DD-EF4C-4C01-AE66-C564DDE37363}" destId="{A82AADDF-6506-4956-B556-926D48AAB681}" srcOrd="1" destOrd="0" presId="urn:microsoft.com/office/officeart/2005/8/layout/hierarchy2"/>
    <dgm:cxn modelId="{252299CE-E458-4E3A-9F3A-D4CCCD56BC44}" type="presOf" srcId="{C95AFCF6-2CBB-4241-A63D-FACE833B6697}" destId="{96B92ADE-459C-4969-BE5B-D6340CBA43B7}" srcOrd="0" destOrd="0" presId="urn:microsoft.com/office/officeart/2005/8/layout/hierarchy2"/>
    <dgm:cxn modelId="{757865CF-B691-43F4-9B6E-BB89FE7A6AA3}" type="presOf" srcId="{E0687942-731D-42A9-9FD6-17E69A3DCF99}" destId="{33568118-9C8B-4116-B5B7-A779DC4C685D}" srcOrd="0" destOrd="0" presId="urn:microsoft.com/office/officeart/2005/8/layout/hierarchy2"/>
    <dgm:cxn modelId="{85814BD1-1BF0-42BF-9F58-F3A37B787DD6}" type="presOf" srcId="{92E8A905-2515-4184-8753-6CF15177DB1D}" destId="{4718D577-A54C-4BCB-8688-6AF8F47CBB5B}" srcOrd="0" destOrd="0" presId="urn:microsoft.com/office/officeart/2005/8/layout/hierarchy2"/>
    <dgm:cxn modelId="{DC97D7D6-81FA-4215-A303-4856690E3066}" srcId="{C98BEE2F-9657-4762-BA11-C2C1E242CE4E}" destId="{BE866B77-CD7C-4721-AC31-E79250B3BC3C}" srcOrd="0" destOrd="0" parTransId="{9371499D-0EA3-41CC-8B81-D9BF6A56A8CA}" sibTransId="{06BFE068-154F-46E2-8B34-CBCC90F19D50}"/>
    <dgm:cxn modelId="{773D82D7-FD5B-4F87-BD5F-6651C478BAAA}" type="presOf" srcId="{C98BEE2F-9657-4762-BA11-C2C1E242CE4E}" destId="{353BF04B-6C31-4070-A70B-B776AA361D67}" srcOrd="0" destOrd="0" presId="urn:microsoft.com/office/officeart/2005/8/layout/hierarchy2"/>
    <dgm:cxn modelId="{F0ED5CDC-2158-4B72-93A3-4090493F5B74}" type="presOf" srcId="{4451D986-11F0-4440-8D69-C4707F7B9FF8}" destId="{E5F00802-95A6-466D-91DB-54DEB66281B8}" srcOrd="0" destOrd="0" presId="urn:microsoft.com/office/officeart/2005/8/layout/hierarchy2"/>
    <dgm:cxn modelId="{B5DB94DC-1D0E-4A61-A2BD-51094A8A9358}" type="presOf" srcId="{11A650FB-BF89-4DFB-8ADD-67FF77359792}" destId="{6ACAB969-CA8F-4FD5-8B8B-0EAEC775E29E}" srcOrd="0" destOrd="0" presId="urn:microsoft.com/office/officeart/2005/8/layout/hierarchy2"/>
    <dgm:cxn modelId="{5471F3DE-9A02-4720-AF42-F3EF05F88F8F}" type="presOf" srcId="{3970051D-A6D4-4AC1-BED7-54E047D1517F}" destId="{E7244BFF-2DD5-4895-AE02-A7F17EB5063E}" srcOrd="0" destOrd="0" presId="urn:microsoft.com/office/officeart/2005/8/layout/hierarchy2"/>
    <dgm:cxn modelId="{A8DF3BE1-6DD5-4CB2-878D-613C2689C575}" type="presOf" srcId="{9BDA24BF-77C4-453F-A8B8-A61FE73662E6}" destId="{C5E35BE6-047D-461F-94BD-32A24C583E34}" srcOrd="1" destOrd="0" presId="urn:microsoft.com/office/officeart/2005/8/layout/hierarchy2"/>
    <dgm:cxn modelId="{A5AD96E1-11BE-49A5-8D5E-83F01C9F95E1}" type="presOf" srcId="{9371499D-0EA3-41CC-8B81-D9BF6A56A8CA}" destId="{9D4AD89D-B78B-449D-A728-D84AE3307EBB}" srcOrd="1" destOrd="0" presId="urn:microsoft.com/office/officeart/2005/8/layout/hierarchy2"/>
    <dgm:cxn modelId="{714583E2-B02B-44ED-9E1F-86F42B80DA2A}" srcId="{6992447A-BE68-450B-A477-39F8ADA72C62}" destId="{113465DA-A5B6-4F21-8E28-42C350BD6142}" srcOrd="0" destOrd="0" parTransId="{F56A91EE-48A3-4BD3-B847-658A3C73B536}" sibTransId="{57851139-798D-411A-9E2F-603040145941}"/>
    <dgm:cxn modelId="{21972BE7-2843-423F-9B3D-E3B282AF181C}" type="presOf" srcId="{92E8A905-2515-4184-8753-6CF15177DB1D}" destId="{89FF643F-EF44-4AD1-A919-52A1AACEA3BD}" srcOrd="1" destOrd="0" presId="urn:microsoft.com/office/officeart/2005/8/layout/hierarchy2"/>
    <dgm:cxn modelId="{204651F7-C2C6-42EA-9D1A-14AB98A83D51}" srcId="{DBFF9BAC-5F46-4FAE-ADC9-886B26B72E3B}" destId="{099A65A2-EB7D-4508-88C1-FDFB5BDAA822}" srcOrd="0" destOrd="0" parTransId="{D5FB5B61-E075-4EB4-93C1-F7DA5D7FB602}" sibTransId="{2ADF7582-6EB5-4E47-B397-28E1CED7DA9C}"/>
    <dgm:cxn modelId="{1BCCB3FC-9EFE-4484-9991-4FA063FF1A77}" srcId="{EFA631CF-00A3-4BC7-9756-DBB9415DAD37}" destId="{3970051D-A6D4-4AC1-BED7-54E047D1517F}" srcOrd="2" destOrd="0" parTransId="{92E8A905-2515-4184-8753-6CF15177DB1D}" sibTransId="{B6CEC185-56CC-446E-9F72-034E656E62D1}"/>
    <dgm:cxn modelId="{6CFACBFC-A236-4B7A-A80E-56142D04903A}" srcId="{EFA631CF-00A3-4BC7-9756-DBB9415DAD37}" destId="{DBFF9BAC-5F46-4FAE-ADC9-886B26B72E3B}" srcOrd="0" destOrd="0" parTransId="{6A77A43B-36EA-4E72-B3FA-FB3433E4CC2E}" sibTransId="{4EE79898-51F0-4976-B7C2-1071BED75541}"/>
    <dgm:cxn modelId="{F3CD3B45-C220-4060-9530-9ADC9158E6EE}" type="presParOf" srcId="{E4DDC974-C2BD-4C98-98CE-181E7BF58CEE}" destId="{6C347E0E-45D6-48AF-88A7-1A6C49DE8A4D}" srcOrd="0" destOrd="0" presId="urn:microsoft.com/office/officeart/2005/8/layout/hierarchy2"/>
    <dgm:cxn modelId="{113F4D3D-F721-4BD9-85EF-6F133B28B862}" type="presParOf" srcId="{6C347E0E-45D6-48AF-88A7-1A6C49DE8A4D}" destId="{51C86FA0-3471-4A7D-B983-315D660F9D40}" srcOrd="0" destOrd="0" presId="urn:microsoft.com/office/officeart/2005/8/layout/hierarchy2"/>
    <dgm:cxn modelId="{2C73EEF7-1D75-43B6-AC7A-49091875A3E0}" type="presParOf" srcId="{6C347E0E-45D6-48AF-88A7-1A6C49DE8A4D}" destId="{577D5608-9764-4735-9139-10062EBE2CEE}" srcOrd="1" destOrd="0" presId="urn:microsoft.com/office/officeart/2005/8/layout/hierarchy2"/>
    <dgm:cxn modelId="{B945F576-551B-4863-8C9F-769AFECA3751}" type="presParOf" srcId="{577D5608-9764-4735-9139-10062EBE2CEE}" destId="{2E987C47-FEA5-41A4-A733-8044432CDE7C}" srcOrd="0" destOrd="0" presId="urn:microsoft.com/office/officeart/2005/8/layout/hierarchy2"/>
    <dgm:cxn modelId="{22DCC30B-0673-497D-B296-7C2D8AE8B8BE}" type="presParOf" srcId="{2E987C47-FEA5-41A4-A733-8044432CDE7C}" destId="{D093BD5E-2859-451B-BD12-8843CB8D39DB}" srcOrd="0" destOrd="0" presId="urn:microsoft.com/office/officeart/2005/8/layout/hierarchy2"/>
    <dgm:cxn modelId="{FA037965-191A-4C2E-BC49-74EE948E6A96}" type="presParOf" srcId="{577D5608-9764-4735-9139-10062EBE2CEE}" destId="{ED30FC27-3F38-4F03-BEF1-D3F6A317FE99}" srcOrd="1" destOrd="0" presId="urn:microsoft.com/office/officeart/2005/8/layout/hierarchy2"/>
    <dgm:cxn modelId="{DC83E315-F6C4-40C6-808E-52A6AFBC66E8}" type="presParOf" srcId="{ED30FC27-3F38-4F03-BEF1-D3F6A317FE99}" destId="{AE11E2F4-2C7A-4C5E-AD04-8EA592C4A888}" srcOrd="0" destOrd="0" presId="urn:microsoft.com/office/officeart/2005/8/layout/hierarchy2"/>
    <dgm:cxn modelId="{5BE87AF1-1E23-4992-811C-8F1158EC11A0}" type="presParOf" srcId="{ED30FC27-3F38-4F03-BEF1-D3F6A317FE99}" destId="{AD61CBEF-C4FC-4154-BECB-FC3AA7ABDDAB}" srcOrd="1" destOrd="0" presId="urn:microsoft.com/office/officeart/2005/8/layout/hierarchy2"/>
    <dgm:cxn modelId="{485C7688-D202-4AC6-BA4C-FFF08E5A9328}" type="presParOf" srcId="{AD61CBEF-C4FC-4154-BECB-FC3AA7ABDDAB}" destId="{9E793133-78D9-4A6A-B0A7-1D0D7DF2C4DD}" srcOrd="0" destOrd="0" presId="urn:microsoft.com/office/officeart/2005/8/layout/hierarchy2"/>
    <dgm:cxn modelId="{1BF70F57-47C3-449C-B30B-FE1B4EA96C36}" type="presParOf" srcId="{9E793133-78D9-4A6A-B0A7-1D0D7DF2C4DD}" destId="{4332FD88-26AB-451B-A91B-8270392DD198}" srcOrd="0" destOrd="0" presId="urn:microsoft.com/office/officeart/2005/8/layout/hierarchy2"/>
    <dgm:cxn modelId="{DCD16825-E36F-416B-9E45-A6FB3BDA2B8B}" type="presParOf" srcId="{AD61CBEF-C4FC-4154-BECB-FC3AA7ABDDAB}" destId="{ACD36610-40B5-4EA0-8D00-D42E046F1C64}" srcOrd="1" destOrd="0" presId="urn:microsoft.com/office/officeart/2005/8/layout/hierarchy2"/>
    <dgm:cxn modelId="{C4DDBA78-B75D-446B-B3A9-ED5CF860872D}" type="presParOf" srcId="{ACD36610-40B5-4EA0-8D00-D42E046F1C64}" destId="{57BF3314-A0E6-429C-BD43-D88FC06CD92B}" srcOrd="0" destOrd="0" presId="urn:microsoft.com/office/officeart/2005/8/layout/hierarchy2"/>
    <dgm:cxn modelId="{70D5C613-15A7-4D06-99EA-FC4D12F2A56D}" type="presParOf" srcId="{ACD36610-40B5-4EA0-8D00-D42E046F1C64}" destId="{40D02487-E959-4F50-BD5B-E14771F3EDB9}" srcOrd="1" destOrd="0" presId="urn:microsoft.com/office/officeart/2005/8/layout/hierarchy2"/>
    <dgm:cxn modelId="{5D96810C-AFFB-4D11-92D1-2D013523CFF2}" type="presParOf" srcId="{40D02487-E959-4F50-BD5B-E14771F3EDB9}" destId="{7270CB9E-9836-4694-91BD-38DF9F73DCD7}" srcOrd="0" destOrd="0" presId="urn:microsoft.com/office/officeart/2005/8/layout/hierarchy2"/>
    <dgm:cxn modelId="{DEED6A6D-4EE7-4000-B702-0261A549A173}" type="presParOf" srcId="{7270CB9E-9836-4694-91BD-38DF9F73DCD7}" destId="{5593C2AB-1D56-4CA6-8478-E46FF8C57ACC}" srcOrd="0" destOrd="0" presId="urn:microsoft.com/office/officeart/2005/8/layout/hierarchy2"/>
    <dgm:cxn modelId="{6D6B0259-DCDE-49A6-BC97-E5571689F54B}" type="presParOf" srcId="{40D02487-E959-4F50-BD5B-E14771F3EDB9}" destId="{E57074B5-1E31-47BC-9D24-8385D2D85074}" srcOrd="1" destOrd="0" presId="urn:microsoft.com/office/officeart/2005/8/layout/hierarchy2"/>
    <dgm:cxn modelId="{03D718BB-0DED-49C9-A2CA-6FB5E561A71C}" type="presParOf" srcId="{E57074B5-1E31-47BC-9D24-8385D2D85074}" destId="{47623A0D-3BB7-4189-B5B1-76F107B7052B}" srcOrd="0" destOrd="0" presId="urn:microsoft.com/office/officeart/2005/8/layout/hierarchy2"/>
    <dgm:cxn modelId="{3608D3A6-4337-4603-9454-803CBDF38B0F}" type="presParOf" srcId="{E57074B5-1E31-47BC-9D24-8385D2D85074}" destId="{1AB034CE-8E84-40AF-A7CB-6DD88874D7C0}" srcOrd="1" destOrd="0" presId="urn:microsoft.com/office/officeart/2005/8/layout/hierarchy2"/>
    <dgm:cxn modelId="{FBC03C58-97E4-4072-BCD8-2ABA7A20E906}" type="presParOf" srcId="{1AB034CE-8E84-40AF-A7CB-6DD88874D7C0}" destId="{572A9DE2-B831-49EE-8F1E-0F35442EDD12}" srcOrd="0" destOrd="0" presId="urn:microsoft.com/office/officeart/2005/8/layout/hierarchy2"/>
    <dgm:cxn modelId="{2D7D3A30-F96B-4278-B86C-076A22852427}" type="presParOf" srcId="{572A9DE2-B831-49EE-8F1E-0F35442EDD12}" destId="{D9B27CA5-7B35-4457-B3C2-EE7F1F9A3CE1}" srcOrd="0" destOrd="0" presId="urn:microsoft.com/office/officeart/2005/8/layout/hierarchy2"/>
    <dgm:cxn modelId="{DD19899E-4895-4611-85F3-844830351C5D}" type="presParOf" srcId="{1AB034CE-8E84-40AF-A7CB-6DD88874D7C0}" destId="{4AF66519-47A4-4A3D-9D99-043DF17194BC}" srcOrd="1" destOrd="0" presId="urn:microsoft.com/office/officeart/2005/8/layout/hierarchy2"/>
    <dgm:cxn modelId="{35C67D32-83CC-4A34-BCAE-E0F7C73FA803}" type="presParOf" srcId="{4AF66519-47A4-4A3D-9D99-043DF17194BC}" destId="{ABFC5DDC-9B41-459F-A077-BFDB3A1274CE}" srcOrd="0" destOrd="0" presId="urn:microsoft.com/office/officeart/2005/8/layout/hierarchy2"/>
    <dgm:cxn modelId="{70D0E3EF-19CC-413D-9B21-BB5036445926}" type="presParOf" srcId="{4AF66519-47A4-4A3D-9D99-043DF17194BC}" destId="{22A225D1-0603-4682-B2CE-2FFC2F6FAE85}" srcOrd="1" destOrd="0" presId="urn:microsoft.com/office/officeart/2005/8/layout/hierarchy2"/>
    <dgm:cxn modelId="{D1CA27A7-1FD1-4545-9308-E9A57204E916}" type="presParOf" srcId="{AD61CBEF-C4FC-4154-BECB-FC3AA7ABDDAB}" destId="{D34E0739-CA24-40C8-88BE-F22FBCB2EBAA}" srcOrd="2" destOrd="0" presId="urn:microsoft.com/office/officeart/2005/8/layout/hierarchy2"/>
    <dgm:cxn modelId="{0159E893-FC25-44A8-905F-378167A86B68}" type="presParOf" srcId="{D34E0739-CA24-40C8-88BE-F22FBCB2EBAA}" destId="{6F1061AA-BBF2-4130-8F26-4B372091A719}" srcOrd="0" destOrd="0" presId="urn:microsoft.com/office/officeart/2005/8/layout/hierarchy2"/>
    <dgm:cxn modelId="{9F45C851-F835-4552-871E-D574C99FDB96}" type="presParOf" srcId="{AD61CBEF-C4FC-4154-BECB-FC3AA7ABDDAB}" destId="{4E1D770D-5E50-43B2-B024-E2B73A7009BE}" srcOrd="3" destOrd="0" presId="urn:microsoft.com/office/officeart/2005/8/layout/hierarchy2"/>
    <dgm:cxn modelId="{91FCB33A-D3EE-462B-92B5-63D3EA2F6739}" type="presParOf" srcId="{4E1D770D-5E50-43B2-B024-E2B73A7009BE}" destId="{33568118-9C8B-4116-B5B7-A779DC4C685D}" srcOrd="0" destOrd="0" presId="urn:microsoft.com/office/officeart/2005/8/layout/hierarchy2"/>
    <dgm:cxn modelId="{215F033F-7DCF-4BCB-A0B9-6E7D1F130E4D}" type="presParOf" srcId="{4E1D770D-5E50-43B2-B024-E2B73A7009BE}" destId="{FF5DFEFB-FC8E-43E5-BFC3-75440BF58F24}" srcOrd="1" destOrd="0" presId="urn:microsoft.com/office/officeart/2005/8/layout/hierarchy2"/>
    <dgm:cxn modelId="{68833585-B53F-4903-AA13-CBADC0A7C8C9}" type="presParOf" srcId="{FF5DFEFB-FC8E-43E5-BFC3-75440BF58F24}" destId="{7FDE8AB3-943C-4638-823F-9E30C39AC363}" srcOrd="0" destOrd="0" presId="urn:microsoft.com/office/officeart/2005/8/layout/hierarchy2"/>
    <dgm:cxn modelId="{59585591-CFAE-4260-A8EA-7D4D884BACB1}" type="presParOf" srcId="{7FDE8AB3-943C-4638-823F-9E30C39AC363}" destId="{CFE6C4A5-9FB8-40CF-9042-DFC916DFC2AB}" srcOrd="0" destOrd="0" presId="urn:microsoft.com/office/officeart/2005/8/layout/hierarchy2"/>
    <dgm:cxn modelId="{B7FBB77D-EA8A-4A1B-A584-C01CA153CB91}" type="presParOf" srcId="{FF5DFEFB-FC8E-43E5-BFC3-75440BF58F24}" destId="{6C2903B7-0953-4B59-A684-193ADCFB0E5A}" srcOrd="1" destOrd="0" presId="urn:microsoft.com/office/officeart/2005/8/layout/hierarchy2"/>
    <dgm:cxn modelId="{87980C35-372B-4114-8F13-25A7429DB5D5}" type="presParOf" srcId="{6C2903B7-0953-4B59-A684-193ADCFB0E5A}" destId="{6C9CA8DA-1B90-48CD-81A6-8C83717EF421}" srcOrd="0" destOrd="0" presId="urn:microsoft.com/office/officeart/2005/8/layout/hierarchy2"/>
    <dgm:cxn modelId="{FB06FC44-D666-4C27-B657-A9A792CA3145}" type="presParOf" srcId="{6C2903B7-0953-4B59-A684-193ADCFB0E5A}" destId="{1572D305-960D-4F44-B564-A955879D7DED}" srcOrd="1" destOrd="0" presId="urn:microsoft.com/office/officeart/2005/8/layout/hierarchy2"/>
    <dgm:cxn modelId="{E646F25A-B142-4162-A664-16B713CAEC27}" type="presParOf" srcId="{1572D305-960D-4F44-B564-A955879D7DED}" destId="{4028DECA-0892-4235-9CCA-7F0C3B26594A}" srcOrd="0" destOrd="0" presId="urn:microsoft.com/office/officeart/2005/8/layout/hierarchy2"/>
    <dgm:cxn modelId="{636B8D63-1007-4AD2-98E2-25B7BCBC255F}" type="presParOf" srcId="{4028DECA-0892-4235-9CCA-7F0C3B26594A}" destId="{A82AADDF-6506-4956-B556-926D48AAB681}" srcOrd="0" destOrd="0" presId="urn:microsoft.com/office/officeart/2005/8/layout/hierarchy2"/>
    <dgm:cxn modelId="{9051326A-704A-4DBB-8C19-3B03E5552C54}" type="presParOf" srcId="{1572D305-960D-4F44-B564-A955879D7DED}" destId="{8ADD57A3-FD92-4252-9062-893555A5DC33}" srcOrd="1" destOrd="0" presId="urn:microsoft.com/office/officeart/2005/8/layout/hierarchy2"/>
    <dgm:cxn modelId="{8E9B0091-2CD0-4DFC-8D01-8AAE9E444288}" type="presParOf" srcId="{8ADD57A3-FD92-4252-9062-893555A5DC33}" destId="{83107291-CDCA-478A-AC59-667FCF21777F}" srcOrd="0" destOrd="0" presId="urn:microsoft.com/office/officeart/2005/8/layout/hierarchy2"/>
    <dgm:cxn modelId="{6F66ED33-D070-480C-9D89-8AB8CE13CBD6}" type="presParOf" srcId="{8ADD57A3-FD92-4252-9062-893555A5DC33}" destId="{C5A80E83-DB50-42D7-8A32-BF338C4C5215}" srcOrd="1" destOrd="0" presId="urn:microsoft.com/office/officeart/2005/8/layout/hierarchy2"/>
    <dgm:cxn modelId="{D150ED38-8CDB-406F-8EB0-C6D561F9E1C8}" type="presParOf" srcId="{AD61CBEF-C4FC-4154-BECB-FC3AA7ABDDAB}" destId="{A3F8437F-B59B-42D9-BA00-9B11C8DD01E5}" srcOrd="4" destOrd="0" presId="urn:microsoft.com/office/officeart/2005/8/layout/hierarchy2"/>
    <dgm:cxn modelId="{D49DDDA3-CEA5-4CE0-A735-07C2BC0E68CB}" type="presParOf" srcId="{A3F8437F-B59B-42D9-BA00-9B11C8DD01E5}" destId="{FF7D040F-2897-4E7B-A5F5-736160FEC503}" srcOrd="0" destOrd="0" presId="urn:microsoft.com/office/officeart/2005/8/layout/hierarchy2"/>
    <dgm:cxn modelId="{C093D9AE-C4A3-4027-A2C0-F5070E7E7DEA}" type="presParOf" srcId="{AD61CBEF-C4FC-4154-BECB-FC3AA7ABDDAB}" destId="{DF544ED9-B329-4132-85C2-6FA579B5D27C}" srcOrd="5" destOrd="0" presId="urn:microsoft.com/office/officeart/2005/8/layout/hierarchy2"/>
    <dgm:cxn modelId="{F6CAFA27-9E58-4941-8336-C14D220F1080}" type="presParOf" srcId="{DF544ED9-B329-4132-85C2-6FA579B5D27C}" destId="{353BF04B-6C31-4070-A70B-B776AA361D67}" srcOrd="0" destOrd="0" presId="urn:microsoft.com/office/officeart/2005/8/layout/hierarchy2"/>
    <dgm:cxn modelId="{DFB5A376-0BFA-4328-AD4B-4E4352E8C905}" type="presParOf" srcId="{DF544ED9-B329-4132-85C2-6FA579B5D27C}" destId="{AF6533CE-90D9-41E9-84F5-92C3E0A46EB3}" srcOrd="1" destOrd="0" presId="urn:microsoft.com/office/officeart/2005/8/layout/hierarchy2"/>
    <dgm:cxn modelId="{D9885E2F-59FC-40EF-B3AC-698A12E1B9B0}" type="presParOf" srcId="{AF6533CE-90D9-41E9-84F5-92C3E0A46EB3}" destId="{EFAD5469-17D7-43B6-9660-D87567CA6304}" srcOrd="0" destOrd="0" presId="urn:microsoft.com/office/officeart/2005/8/layout/hierarchy2"/>
    <dgm:cxn modelId="{ABED8881-46C3-434C-9CF6-40D0B8221455}" type="presParOf" srcId="{EFAD5469-17D7-43B6-9660-D87567CA6304}" destId="{9D4AD89D-B78B-449D-A728-D84AE3307EBB}" srcOrd="0" destOrd="0" presId="urn:microsoft.com/office/officeart/2005/8/layout/hierarchy2"/>
    <dgm:cxn modelId="{7CE1E017-43A9-4BAD-B076-C3907C800526}" type="presParOf" srcId="{AF6533CE-90D9-41E9-84F5-92C3E0A46EB3}" destId="{3EF16A62-8A48-4729-B94F-96B1CFE90BF4}" srcOrd="1" destOrd="0" presId="urn:microsoft.com/office/officeart/2005/8/layout/hierarchy2"/>
    <dgm:cxn modelId="{E1548652-0F5F-4E1C-A901-55692C6F5B83}" type="presParOf" srcId="{3EF16A62-8A48-4729-B94F-96B1CFE90BF4}" destId="{20681263-B318-4880-A701-71654BD9E7EF}" srcOrd="0" destOrd="0" presId="urn:microsoft.com/office/officeart/2005/8/layout/hierarchy2"/>
    <dgm:cxn modelId="{5399617E-48EA-4C16-941E-EE435B0CF48D}" type="presParOf" srcId="{3EF16A62-8A48-4729-B94F-96B1CFE90BF4}" destId="{2AFCC3F5-757E-476C-809C-56DDAB9C8E43}" srcOrd="1" destOrd="0" presId="urn:microsoft.com/office/officeart/2005/8/layout/hierarchy2"/>
    <dgm:cxn modelId="{6CB0ABB1-D45B-4F2A-961D-641D0F69C046}" type="presParOf" srcId="{2AFCC3F5-757E-476C-809C-56DDAB9C8E43}" destId="{77F51F67-A1E7-4785-8BD1-CCC4BB48AD05}" srcOrd="0" destOrd="0" presId="urn:microsoft.com/office/officeart/2005/8/layout/hierarchy2"/>
    <dgm:cxn modelId="{08994F60-5455-4772-A918-53A4034C39F9}" type="presParOf" srcId="{77F51F67-A1E7-4785-8BD1-CCC4BB48AD05}" destId="{AD6ED67F-7319-4C37-B2AD-D33974F0B117}" srcOrd="0" destOrd="0" presId="urn:microsoft.com/office/officeart/2005/8/layout/hierarchy2"/>
    <dgm:cxn modelId="{0F3FC869-C52B-4714-9024-BFD8ED65A1EB}" type="presParOf" srcId="{2AFCC3F5-757E-476C-809C-56DDAB9C8E43}" destId="{FAF1A898-5F79-4EC7-A31A-B6CDF6F06DAD}" srcOrd="1" destOrd="0" presId="urn:microsoft.com/office/officeart/2005/8/layout/hierarchy2"/>
    <dgm:cxn modelId="{B82665C3-B344-47C3-AAA2-D1DA5AF984CB}" type="presParOf" srcId="{FAF1A898-5F79-4EC7-A31A-B6CDF6F06DAD}" destId="{91AD542F-48D0-42AD-AC1C-54C7A419187B}" srcOrd="0" destOrd="0" presId="urn:microsoft.com/office/officeart/2005/8/layout/hierarchy2"/>
    <dgm:cxn modelId="{BB901510-98CC-4F55-B0E4-EC30A6097B3F}" type="presParOf" srcId="{FAF1A898-5F79-4EC7-A31A-B6CDF6F06DAD}" destId="{D55B6DBF-C9D3-45F2-BC9A-E12CA44FB3BB}" srcOrd="1" destOrd="0" presId="urn:microsoft.com/office/officeart/2005/8/layout/hierarchy2"/>
    <dgm:cxn modelId="{A13E572E-26BE-42AA-BDF8-92374AAFCF54}" type="presParOf" srcId="{577D5608-9764-4735-9139-10062EBE2CEE}" destId="{E5F00802-95A6-466D-91DB-54DEB66281B8}" srcOrd="2" destOrd="0" presId="urn:microsoft.com/office/officeart/2005/8/layout/hierarchy2"/>
    <dgm:cxn modelId="{2368A9CF-50AF-4CB8-8AB5-43B18663CD2E}" type="presParOf" srcId="{E5F00802-95A6-466D-91DB-54DEB66281B8}" destId="{8552959A-EBE9-49BD-AFD0-A633F324C233}" srcOrd="0" destOrd="0" presId="urn:microsoft.com/office/officeart/2005/8/layout/hierarchy2"/>
    <dgm:cxn modelId="{DCD32ACB-17A1-43BB-949D-BC2B3D542D69}" type="presParOf" srcId="{577D5608-9764-4735-9139-10062EBE2CEE}" destId="{6D0C6CF0-3600-4828-8C57-08D5774CB041}" srcOrd="3" destOrd="0" presId="urn:microsoft.com/office/officeart/2005/8/layout/hierarchy2"/>
    <dgm:cxn modelId="{B56CDA9C-C3CE-4F7E-AA25-B5A641A53A81}" type="presParOf" srcId="{6D0C6CF0-3600-4828-8C57-08D5774CB041}" destId="{96B92ADE-459C-4969-BE5B-D6340CBA43B7}" srcOrd="0" destOrd="0" presId="urn:microsoft.com/office/officeart/2005/8/layout/hierarchy2"/>
    <dgm:cxn modelId="{007990D0-116C-4E2D-A1C3-B41ACB20C4C9}" type="presParOf" srcId="{6D0C6CF0-3600-4828-8C57-08D5774CB041}" destId="{88F87533-C686-46D3-BC70-2F5A5226115D}" srcOrd="1" destOrd="0" presId="urn:microsoft.com/office/officeart/2005/8/layout/hierarchy2"/>
    <dgm:cxn modelId="{5C84E3A1-7110-4107-A019-5DF9FC1F9978}" type="presParOf" srcId="{88F87533-C686-46D3-BC70-2F5A5226115D}" destId="{264B52D6-1DB1-41C1-B8BD-91A8B561E303}" srcOrd="0" destOrd="0" presId="urn:microsoft.com/office/officeart/2005/8/layout/hierarchy2"/>
    <dgm:cxn modelId="{61FBD938-45E8-4505-B5DF-52EAF40A5B02}" type="presParOf" srcId="{264B52D6-1DB1-41C1-B8BD-91A8B561E303}" destId="{C5E35BE6-047D-461F-94BD-32A24C583E34}" srcOrd="0" destOrd="0" presId="urn:microsoft.com/office/officeart/2005/8/layout/hierarchy2"/>
    <dgm:cxn modelId="{0543A4F6-A492-422B-A110-8FA7685F2D5D}" type="presParOf" srcId="{88F87533-C686-46D3-BC70-2F5A5226115D}" destId="{E220D0C4-A01B-4136-80F9-A11414023E46}" srcOrd="1" destOrd="0" presId="urn:microsoft.com/office/officeart/2005/8/layout/hierarchy2"/>
    <dgm:cxn modelId="{097FB330-1951-4EF5-A86D-D7CE0EE752D2}" type="presParOf" srcId="{E220D0C4-A01B-4136-80F9-A11414023E46}" destId="{ACA3C3E5-5626-4A1C-A46F-C37A3EC70DD1}" srcOrd="0" destOrd="0" presId="urn:microsoft.com/office/officeart/2005/8/layout/hierarchy2"/>
    <dgm:cxn modelId="{EA23D2D2-F117-412E-89B6-D524D9CFD0A6}" type="presParOf" srcId="{E220D0C4-A01B-4136-80F9-A11414023E46}" destId="{C76D7968-9DB1-49FD-8635-D12BED272C4E}" srcOrd="1" destOrd="0" presId="urn:microsoft.com/office/officeart/2005/8/layout/hierarchy2"/>
    <dgm:cxn modelId="{A2DCA4B0-BA8F-471E-9710-A24583542BD0}" type="presParOf" srcId="{C76D7968-9DB1-49FD-8635-D12BED272C4E}" destId="{23989D64-BB7A-45A7-BF6A-C073041D0B33}" srcOrd="0" destOrd="0" presId="urn:microsoft.com/office/officeart/2005/8/layout/hierarchy2"/>
    <dgm:cxn modelId="{DD886713-32E4-4FC1-9724-E00192C40EE1}" type="presParOf" srcId="{23989D64-BB7A-45A7-BF6A-C073041D0B33}" destId="{591DE5A9-B4B2-4E3D-85F0-CE593E3DBE6C}" srcOrd="0" destOrd="0" presId="urn:microsoft.com/office/officeart/2005/8/layout/hierarchy2"/>
    <dgm:cxn modelId="{BFFF6485-1AE5-4A84-B4EF-782255837F42}" type="presParOf" srcId="{C76D7968-9DB1-49FD-8635-D12BED272C4E}" destId="{894ADB55-D441-45CA-B967-A97843A38EA9}" srcOrd="1" destOrd="0" presId="urn:microsoft.com/office/officeart/2005/8/layout/hierarchy2"/>
    <dgm:cxn modelId="{EA22DC6D-5486-4BCB-9819-CBA9FAA3A37F}" type="presParOf" srcId="{894ADB55-D441-45CA-B967-A97843A38EA9}" destId="{A03301DA-34F5-4BB7-B128-12B5C682AEC2}" srcOrd="0" destOrd="0" presId="urn:microsoft.com/office/officeart/2005/8/layout/hierarchy2"/>
    <dgm:cxn modelId="{C85A48AF-CCBD-4D4E-AEC6-8A37C20CA981}" type="presParOf" srcId="{894ADB55-D441-45CA-B967-A97843A38EA9}" destId="{9DB77A61-44FF-48D5-8CF4-48FE78529B9B}" srcOrd="1" destOrd="0" presId="urn:microsoft.com/office/officeart/2005/8/layout/hierarchy2"/>
    <dgm:cxn modelId="{AEB3799F-4A54-43D9-A679-283AA02AE713}" type="presParOf" srcId="{C76D7968-9DB1-49FD-8635-D12BED272C4E}" destId="{E4925012-34E2-4B9C-99D1-BD959719DB6B}" srcOrd="2" destOrd="0" presId="urn:microsoft.com/office/officeart/2005/8/layout/hierarchy2"/>
    <dgm:cxn modelId="{73B44F33-9BD9-45D7-A79C-279ED9B94DFE}" type="presParOf" srcId="{E4925012-34E2-4B9C-99D1-BD959719DB6B}" destId="{9269B5E1-284C-4A05-A28A-ABA987BD2B5B}" srcOrd="0" destOrd="0" presId="urn:microsoft.com/office/officeart/2005/8/layout/hierarchy2"/>
    <dgm:cxn modelId="{042BF616-5FBD-42B8-ABE9-286E50F573FC}" type="presParOf" srcId="{C76D7968-9DB1-49FD-8635-D12BED272C4E}" destId="{8CA02FFD-4776-4C74-8040-D3F5009A3477}" srcOrd="3" destOrd="0" presId="urn:microsoft.com/office/officeart/2005/8/layout/hierarchy2"/>
    <dgm:cxn modelId="{FDE7491C-EAB9-4E54-A8D8-D393338B5B62}" type="presParOf" srcId="{8CA02FFD-4776-4C74-8040-D3F5009A3477}" destId="{E5B84264-03DF-4828-92B8-528BD4E1C912}" srcOrd="0" destOrd="0" presId="urn:microsoft.com/office/officeart/2005/8/layout/hierarchy2"/>
    <dgm:cxn modelId="{BB3E729F-14C6-4D8E-8901-B4D987EF4A23}" type="presParOf" srcId="{8CA02FFD-4776-4C74-8040-D3F5009A3477}" destId="{A3439EAF-46A1-4A9A-A8A0-A7B36AC520C9}" srcOrd="1" destOrd="0" presId="urn:microsoft.com/office/officeart/2005/8/layout/hierarchy2"/>
    <dgm:cxn modelId="{A5E596AD-730F-4565-8B55-1E56E057E066}" type="presParOf" srcId="{577D5608-9764-4735-9139-10062EBE2CEE}" destId="{4718D577-A54C-4BCB-8688-6AF8F47CBB5B}" srcOrd="4" destOrd="0" presId="urn:microsoft.com/office/officeart/2005/8/layout/hierarchy2"/>
    <dgm:cxn modelId="{218FE644-1C61-4712-8A49-F84AE7DB8933}" type="presParOf" srcId="{4718D577-A54C-4BCB-8688-6AF8F47CBB5B}" destId="{89FF643F-EF44-4AD1-A919-52A1AACEA3BD}" srcOrd="0" destOrd="0" presId="urn:microsoft.com/office/officeart/2005/8/layout/hierarchy2"/>
    <dgm:cxn modelId="{4BFFE2D1-EC95-42B0-B30A-78460079EAB3}" type="presParOf" srcId="{577D5608-9764-4735-9139-10062EBE2CEE}" destId="{63B521BD-1DC8-4893-82F0-8CCA6E201C09}" srcOrd="5" destOrd="0" presId="urn:microsoft.com/office/officeart/2005/8/layout/hierarchy2"/>
    <dgm:cxn modelId="{BB274FD9-FDF2-42B0-B464-083A351DFB33}" type="presParOf" srcId="{63B521BD-1DC8-4893-82F0-8CCA6E201C09}" destId="{E7244BFF-2DD5-4895-AE02-A7F17EB5063E}" srcOrd="0" destOrd="0" presId="urn:microsoft.com/office/officeart/2005/8/layout/hierarchy2"/>
    <dgm:cxn modelId="{06099CEF-22EB-46F0-83F3-FC92B2DA0945}" type="presParOf" srcId="{63B521BD-1DC8-4893-82F0-8CCA6E201C09}" destId="{5571E871-EA45-4C9E-883E-FCBAF48C7A38}" srcOrd="1" destOrd="0" presId="urn:microsoft.com/office/officeart/2005/8/layout/hierarchy2"/>
    <dgm:cxn modelId="{4E6AE5D7-A87D-4016-ADB9-1EDE3AD58AE2}" type="presParOf" srcId="{5571E871-EA45-4C9E-883E-FCBAF48C7A38}" destId="{6ACAB969-CA8F-4FD5-8B8B-0EAEC775E29E}" srcOrd="0" destOrd="0" presId="urn:microsoft.com/office/officeart/2005/8/layout/hierarchy2"/>
    <dgm:cxn modelId="{08B9CF0F-9528-4F1F-9BBA-6C8DFA80D91D}" type="presParOf" srcId="{6ACAB969-CA8F-4FD5-8B8B-0EAEC775E29E}" destId="{54482546-15AA-4565-9C20-B7737D256A98}" srcOrd="0" destOrd="0" presId="urn:microsoft.com/office/officeart/2005/8/layout/hierarchy2"/>
    <dgm:cxn modelId="{58D016D8-6B58-4D86-A7EE-ABDA6865F0CA}" type="presParOf" srcId="{5571E871-EA45-4C9E-883E-FCBAF48C7A38}" destId="{E0EB2874-B2BE-4D85-8C0B-6E7C652928EC}" srcOrd="1" destOrd="0" presId="urn:microsoft.com/office/officeart/2005/8/layout/hierarchy2"/>
    <dgm:cxn modelId="{7837267F-131A-4011-B29C-54DD0F4589D6}" type="presParOf" srcId="{E0EB2874-B2BE-4D85-8C0B-6E7C652928EC}" destId="{DFB7B197-6681-4E25-8165-DDB82FEF2517}" srcOrd="0" destOrd="0" presId="urn:microsoft.com/office/officeart/2005/8/layout/hierarchy2"/>
    <dgm:cxn modelId="{C2514E40-50A1-4DAA-895A-4B2FFD42283F}" type="presParOf" srcId="{E0EB2874-B2BE-4D85-8C0B-6E7C652928EC}" destId="{CADDE1C6-0B8C-4E47-BBD8-AF93D3B44072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1C86FA0-3471-4A7D-B983-315D660F9D40}">
      <dsp:nvSpPr>
        <dsp:cNvPr id="0" name=""/>
        <dsp:cNvSpPr/>
      </dsp:nvSpPr>
      <dsp:spPr>
        <a:xfrm>
          <a:off x="6502" y="2067507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listo MT" panose="02040603050505030304" pitchFamily="18" charset="0"/>
              <a:ea typeface="Cambria" panose="02040503050406030204" pitchFamily="18" charset="0"/>
            </a:rPr>
            <a:t>Game of Thrones</a:t>
          </a:r>
        </a:p>
      </dsp:txBody>
      <dsp:txXfrm>
        <a:off x="23096" y="2084101"/>
        <a:ext cx="1099950" cy="533381"/>
      </dsp:txXfrm>
    </dsp:sp>
    <dsp:sp modelId="{2E987C47-FEA5-41A4-A733-8044432CDE7C}">
      <dsp:nvSpPr>
        <dsp:cNvPr id="0" name=""/>
        <dsp:cNvSpPr/>
      </dsp:nvSpPr>
      <dsp:spPr>
        <a:xfrm rot="17350740">
          <a:off x="676425" y="1686647"/>
          <a:ext cx="1379686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1379686" y="1259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1331776" y="1664745"/>
        <a:ext cx="68984" cy="68984"/>
      </dsp:txXfrm>
    </dsp:sp>
    <dsp:sp modelId="{AE11E2F4-2C7A-4C5E-AD04-8EA592C4A888}">
      <dsp:nvSpPr>
        <dsp:cNvPr id="0" name=""/>
        <dsp:cNvSpPr/>
      </dsp:nvSpPr>
      <dsp:spPr>
        <a:xfrm>
          <a:off x="1592895" y="764398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Simultaneous Games</a:t>
          </a:r>
        </a:p>
      </dsp:txBody>
      <dsp:txXfrm>
        <a:off x="1609489" y="780992"/>
        <a:ext cx="1099950" cy="533381"/>
      </dsp:txXfrm>
    </dsp:sp>
    <dsp:sp modelId="{9E793133-78D9-4A6A-B0A7-1D0D7DF2C4DD}">
      <dsp:nvSpPr>
        <dsp:cNvPr id="0" name=""/>
        <dsp:cNvSpPr/>
      </dsp:nvSpPr>
      <dsp:spPr>
        <a:xfrm rot="18289469">
          <a:off x="2555810" y="709315"/>
          <a:ext cx="793702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793702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2932819" y="702063"/>
        <a:ext cx="39685" cy="39685"/>
      </dsp:txXfrm>
    </dsp:sp>
    <dsp:sp modelId="{57BF3314-A0E6-429C-BD43-D88FC06CD92B}">
      <dsp:nvSpPr>
        <dsp:cNvPr id="0" name=""/>
        <dsp:cNvSpPr/>
      </dsp:nvSpPr>
      <dsp:spPr>
        <a:xfrm>
          <a:off x="3179289" y="112844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Unhappy Equilibrium Games</a:t>
          </a:r>
        </a:p>
      </dsp:txBody>
      <dsp:txXfrm>
        <a:off x="3195883" y="129438"/>
        <a:ext cx="1099950" cy="533381"/>
      </dsp:txXfrm>
    </dsp:sp>
    <dsp:sp modelId="{7270CB9E-9836-4694-91BD-38DF9F73DCD7}">
      <dsp:nvSpPr>
        <dsp:cNvPr id="0" name=""/>
        <dsp:cNvSpPr/>
      </dsp:nvSpPr>
      <dsp:spPr>
        <a:xfrm>
          <a:off x="4312427" y="383538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4527724" y="384797"/>
        <a:ext cx="22662" cy="22662"/>
      </dsp:txXfrm>
    </dsp:sp>
    <dsp:sp modelId="{47623A0D-3BB7-4189-B5B1-76F107B7052B}">
      <dsp:nvSpPr>
        <dsp:cNvPr id="0" name=""/>
        <dsp:cNvSpPr/>
      </dsp:nvSpPr>
      <dsp:spPr>
        <a:xfrm>
          <a:off x="4765683" y="112844"/>
          <a:ext cx="1133138" cy="566569"/>
        </a:xfrm>
        <a:prstGeom prst="roundRect">
          <a:avLst>
            <a:gd name="adj" fmla="val 10000"/>
          </a:avLst>
        </a:prstGeom>
        <a:solidFill>
          <a:schemeClr val="accent6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Dominant Strategy with Cheating Incentives</a:t>
          </a:r>
        </a:p>
      </dsp:txBody>
      <dsp:txXfrm>
        <a:off x="4782277" y="129438"/>
        <a:ext cx="1099950" cy="533381"/>
      </dsp:txXfrm>
    </dsp:sp>
    <dsp:sp modelId="{572A9DE2-B831-49EE-8F1E-0F35442EDD12}">
      <dsp:nvSpPr>
        <dsp:cNvPr id="0" name=""/>
        <dsp:cNvSpPr/>
      </dsp:nvSpPr>
      <dsp:spPr>
        <a:xfrm>
          <a:off x="5898821" y="383538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6114117" y="384797"/>
        <a:ext cx="22662" cy="22662"/>
      </dsp:txXfrm>
    </dsp:sp>
    <dsp:sp modelId="{ABFC5DDC-9B41-459F-A077-BFDB3A1274CE}">
      <dsp:nvSpPr>
        <dsp:cNvPr id="0" name=""/>
        <dsp:cNvSpPr/>
      </dsp:nvSpPr>
      <dsp:spPr>
        <a:xfrm>
          <a:off x="6352076" y="112844"/>
          <a:ext cx="1133138" cy="566569"/>
        </a:xfrm>
        <a:prstGeom prst="roundRect">
          <a:avLst>
            <a:gd name="adj" fmla="val 10000"/>
          </a:avLst>
        </a:prstGeom>
        <a:solidFill>
          <a:schemeClr val="accent4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-Prisoners Dilemma</a:t>
          </a:r>
        </a:p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-Arms Races</a:t>
          </a:r>
        </a:p>
      </dsp:txBody>
      <dsp:txXfrm>
        <a:off x="6368670" y="129438"/>
        <a:ext cx="1099950" cy="533381"/>
      </dsp:txXfrm>
    </dsp:sp>
    <dsp:sp modelId="{D34E0739-CA24-40C8-88BE-F22FBCB2EBAA}">
      <dsp:nvSpPr>
        <dsp:cNvPr id="0" name=""/>
        <dsp:cNvSpPr/>
      </dsp:nvSpPr>
      <dsp:spPr>
        <a:xfrm>
          <a:off x="2726034" y="1035092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2941330" y="1036351"/>
        <a:ext cx="22662" cy="22662"/>
      </dsp:txXfrm>
    </dsp:sp>
    <dsp:sp modelId="{33568118-9C8B-4116-B5B7-A779DC4C685D}">
      <dsp:nvSpPr>
        <dsp:cNvPr id="0" name=""/>
        <dsp:cNvSpPr/>
      </dsp:nvSpPr>
      <dsp:spPr>
        <a:xfrm>
          <a:off x="3179289" y="764398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Constant Sum Games</a:t>
          </a:r>
        </a:p>
      </dsp:txBody>
      <dsp:txXfrm>
        <a:off x="3195883" y="780992"/>
        <a:ext cx="1099950" cy="533381"/>
      </dsp:txXfrm>
    </dsp:sp>
    <dsp:sp modelId="{7FDE8AB3-943C-4638-823F-9E30C39AC363}">
      <dsp:nvSpPr>
        <dsp:cNvPr id="0" name=""/>
        <dsp:cNvSpPr/>
      </dsp:nvSpPr>
      <dsp:spPr>
        <a:xfrm>
          <a:off x="4312427" y="1035092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4527724" y="1036351"/>
        <a:ext cx="22662" cy="22662"/>
      </dsp:txXfrm>
    </dsp:sp>
    <dsp:sp modelId="{6C9CA8DA-1B90-48CD-81A6-8C83717EF421}">
      <dsp:nvSpPr>
        <dsp:cNvPr id="0" name=""/>
        <dsp:cNvSpPr/>
      </dsp:nvSpPr>
      <dsp:spPr>
        <a:xfrm>
          <a:off x="4765683" y="764398"/>
          <a:ext cx="1133138" cy="566569"/>
        </a:xfrm>
        <a:prstGeom prst="roundRect">
          <a:avLst>
            <a:gd name="adj" fmla="val 10000"/>
          </a:avLst>
        </a:prstGeom>
        <a:solidFill>
          <a:schemeClr val="accent6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Mixed Action Strategies            (p,q)</a:t>
          </a:r>
        </a:p>
      </dsp:txBody>
      <dsp:txXfrm>
        <a:off x="4782277" y="780992"/>
        <a:ext cx="1099950" cy="533381"/>
      </dsp:txXfrm>
    </dsp:sp>
    <dsp:sp modelId="{4028DECA-0892-4235-9CCA-7F0C3B26594A}">
      <dsp:nvSpPr>
        <dsp:cNvPr id="0" name=""/>
        <dsp:cNvSpPr/>
      </dsp:nvSpPr>
      <dsp:spPr>
        <a:xfrm>
          <a:off x="5898821" y="1035092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6114117" y="1036351"/>
        <a:ext cx="22662" cy="22662"/>
      </dsp:txXfrm>
    </dsp:sp>
    <dsp:sp modelId="{83107291-CDCA-478A-AC59-667FCF21777F}">
      <dsp:nvSpPr>
        <dsp:cNvPr id="0" name=""/>
        <dsp:cNvSpPr/>
      </dsp:nvSpPr>
      <dsp:spPr>
        <a:xfrm>
          <a:off x="6352076" y="764398"/>
          <a:ext cx="1133138" cy="566569"/>
        </a:xfrm>
        <a:prstGeom prst="roundRect">
          <a:avLst>
            <a:gd name="adj" fmla="val 10000"/>
          </a:avLst>
        </a:prstGeom>
        <a:solidFill>
          <a:schemeClr val="accent5">
            <a:lumMod val="75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-Odds &amp; Evens     </a:t>
          </a:r>
        </a:p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-Leader-Follower</a:t>
          </a:r>
        </a:p>
      </dsp:txBody>
      <dsp:txXfrm>
        <a:off x="6368670" y="780992"/>
        <a:ext cx="1099950" cy="533381"/>
      </dsp:txXfrm>
    </dsp:sp>
    <dsp:sp modelId="{A3F8437F-B59B-42D9-BA00-9B11C8DD01E5}">
      <dsp:nvSpPr>
        <dsp:cNvPr id="0" name=""/>
        <dsp:cNvSpPr/>
      </dsp:nvSpPr>
      <dsp:spPr>
        <a:xfrm rot="3310531">
          <a:off x="2555810" y="1360870"/>
          <a:ext cx="793702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793702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2932819" y="1353617"/>
        <a:ext cx="39685" cy="39685"/>
      </dsp:txXfrm>
    </dsp:sp>
    <dsp:sp modelId="{353BF04B-6C31-4070-A70B-B776AA361D67}">
      <dsp:nvSpPr>
        <dsp:cNvPr id="0" name=""/>
        <dsp:cNvSpPr/>
      </dsp:nvSpPr>
      <dsp:spPr>
        <a:xfrm>
          <a:off x="3179289" y="1415953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Coordination Games</a:t>
          </a:r>
        </a:p>
      </dsp:txBody>
      <dsp:txXfrm>
        <a:off x="3195883" y="1432547"/>
        <a:ext cx="1099950" cy="533381"/>
      </dsp:txXfrm>
    </dsp:sp>
    <dsp:sp modelId="{EFAD5469-17D7-43B6-9660-D87567CA6304}">
      <dsp:nvSpPr>
        <dsp:cNvPr id="0" name=""/>
        <dsp:cNvSpPr/>
      </dsp:nvSpPr>
      <dsp:spPr>
        <a:xfrm>
          <a:off x="4312427" y="1686647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4527724" y="1687906"/>
        <a:ext cx="22662" cy="22662"/>
      </dsp:txXfrm>
    </dsp:sp>
    <dsp:sp modelId="{20681263-B318-4880-A701-71654BD9E7EF}">
      <dsp:nvSpPr>
        <dsp:cNvPr id="0" name=""/>
        <dsp:cNvSpPr/>
      </dsp:nvSpPr>
      <dsp:spPr>
        <a:xfrm>
          <a:off x="4765683" y="1415953"/>
          <a:ext cx="1133138" cy="566569"/>
        </a:xfrm>
        <a:prstGeom prst="roundRect">
          <a:avLst>
            <a:gd name="adj" fmla="val 10000"/>
          </a:avLst>
        </a:prstGeom>
        <a:solidFill>
          <a:schemeClr val="accent6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No Dominant Strategy, Several Equilibriums</a:t>
          </a:r>
        </a:p>
      </dsp:txBody>
      <dsp:txXfrm>
        <a:off x="4782277" y="1432547"/>
        <a:ext cx="1099950" cy="533381"/>
      </dsp:txXfrm>
    </dsp:sp>
    <dsp:sp modelId="{77F51F67-A1E7-4785-8BD1-CCC4BB48AD05}">
      <dsp:nvSpPr>
        <dsp:cNvPr id="0" name=""/>
        <dsp:cNvSpPr/>
      </dsp:nvSpPr>
      <dsp:spPr>
        <a:xfrm>
          <a:off x="5898821" y="1686647"/>
          <a:ext cx="45325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45325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6114117" y="1687906"/>
        <a:ext cx="22662" cy="22662"/>
      </dsp:txXfrm>
    </dsp:sp>
    <dsp:sp modelId="{91AD542F-48D0-42AD-AC1C-54C7A419187B}">
      <dsp:nvSpPr>
        <dsp:cNvPr id="0" name=""/>
        <dsp:cNvSpPr/>
      </dsp:nvSpPr>
      <dsp:spPr>
        <a:xfrm>
          <a:off x="6352076" y="1415953"/>
          <a:ext cx="1133138" cy="566569"/>
        </a:xfrm>
        <a:prstGeom prst="roundRect">
          <a:avLst>
            <a:gd name="adj" fmla="val 10000"/>
          </a:avLst>
        </a:prstGeom>
        <a:solidFill>
          <a:schemeClr val="accent2">
            <a:lumMod val="75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-Tech-Standard</a:t>
          </a:r>
        </a:p>
      </dsp:txBody>
      <dsp:txXfrm>
        <a:off x="6368670" y="1432547"/>
        <a:ext cx="1099950" cy="533381"/>
      </dsp:txXfrm>
    </dsp:sp>
    <dsp:sp modelId="{E5F00802-95A6-466D-91DB-54DEB66281B8}">
      <dsp:nvSpPr>
        <dsp:cNvPr id="0" name=""/>
        <dsp:cNvSpPr/>
      </dsp:nvSpPr>
      <dsp:spPr>
        <a:xfrm rot="1775649">
          <a:off x="1106187" y="2464841"/>
          <a:ext cx="512863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512863" y="1259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1349798" y="2464610"/>
        <a:ext cx="25643" cy="25643"/>
      </dsp:txXfrm>
    </dsp:sp>
    <dsp:sp modelId="{96B92ADE-459C-4969-BE5B-D6340CBA43B7}">
      <dsp:nvSpPr>
        <dsp:cNvPr id="0" name=""/>
        <dsp:cNvSpPr/>
      </dsp:nvSpPr>
      <dsp:spPr>
        <a:xfrm>
          <a:off x="1585598" y="2320786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Sequential  Games</a:t>
          </a:r>
        </a:p>
      </dsp:txBody>
      <dsp:txXfrm>
        <a:off x="1602192" y="2337380"/>
        <a:ext cx="1099950" cy="533381"/>
      </dsp:txXfrm>
    </dsp:sp>
    <dsp:sp modelId="{264B52D6-1DB1-41C1-B8BD-91A8B561E303}">
      <dsp:nvSpPr>
        <dsp:cNvPr id="0" name=""/>
        <dsp:cNvSpPr/>
      </dsp:nvSpPr>
      <dsp:spPr>
        <a:xfrm rot="107314">
          <a:off x="2718233" y="2623701"/>
          <a:ext cx="2064677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2064677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3698955" y="2584675"/>
        <a:ext cx="103233" cy="103233"/>
      </dsp:txXfrm>
    </dsp:sp>
    <dsp:sp modelId="{ACA3C3E5-5626-4A1C-A46F-C37A3EC70DD1}">
      <dsp:nvSpPr>
        <dsp:cNvPr id="0" name=""/>
        <dsp:cNvSpPr/>
      </dsp:nvSpPr>
      <dsp:spPr>
        <a:xfrm>
          <a:off x="4782408" y="2385228"/>
          <a:ext cx="1133138" cy="566569"/>
        </a:xfrm>
        <a:prstGeom prst="roundRect">
          <a:avLst>
            <a:gd name="adj" fmla="val 10000"/>
          </a:avLst>
        </a:prstGeom>
        <a:solidFill>
          <a:srgbClr val="70AD47">
            <a:lumMod val="75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Sub-game</a:t>
          </a:r>
          <a:r>
            <a:rPr lang="en-US" sz="1000" kern="1200">
              <a:latin typeface="Cambria" panose="02040503050406030204" pitchFamily="18" charset="0"/>
              <a:ea typeface="Cambria" panose="02040503050406030204" pitchFamily="18" charset="0"/>
            </a:rPr>
            <a:t> Equilibriums</a:t>
          </a:r>
        </a:p>
      </dsp:txBody>
      <dsp:txXfrm>
        <a:off x="4799002" y="2401822"/>
        <a:ext cx="1099950" cy="533381"/>
      </dsp:txXfrm>
    </dsp:sp>
    <dsp:sp modelId="{23989D64-BB7A-45A7-BF6A-C073041D0B33}">
      <dsp:nvSpPr>
        <dsp:cNvPr id="0" name=""/>
        <dsp:cNvSpPr/>
      </dsp:nvSpPr>
      <dsp:spPr>
        <a:xfrm rot="19405689">
          <a:off x="5861721" y="2493036"/>
          <a:ext cx="546752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546752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6121428" y="2491958"/>
        <a:ext cx="27337" cy="27337"/>
      </dsp:txXfrm>
    </dsp:sp>
    <dsp:sp modelId="{A03301DA-34F5-4BB7-B128-12B5C682AEC2}">
      <dsp:nvSpPr>
        <dsp:cNvPr id="0" name=""/>
        <dsp:cNvSpPr/>
      </dsp:nvSpPr>
      <dsp:spPr>
        <a:xfrm>
          <a:off x="6354648" y="2059456"/>
          <a:ext cx="1133138" cy="566569"/>
        </a:xfrm>
        <a:prstGeom prst="roundRect">
          <a:avLst>
            <a:gd name="adj" fmla="val 10000"/>
          </a:avLst>
        </a:prstGeom>
        <a:solidFill>
          <a:schemeClr val="accent6">
            <a:lumMod val="50000"/>
          </a:scheme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-Entry Games</a:t>
          </a:r>
          <a:endParaRPr lang="en-US" sz="1000" kern="1200">
            <a:solidFill>
              <a:sysClr val="window" lastClr="FFFFFF"/>
            </a:solidFill>
            <a:latin typeface="Calibri" panose="020F0502020204030204"/>
            <a:ea typeface="+mn-ea"/>
            <a:cs typeface="+mn-cs"/>
          </a:endParaRPr>
        </a:p>
      </dsp:txBody>
      <dsp:txXfrm>
        <a:off x="6371242" y="2076050"/>
        <a:ext cx="1099950" cy="533381"/>
      </dsp:txXfrm>
    </dsp:sp>
    <dsp:sp modelId="{E4925012-34E2-4B9C-99D1-BD959719DB6B}">
      <dsp:nvSpPr>
        <dsp:cNvPr id="0" name=""/>
        <dsp:cNvSpPr/>
      </dsp:nvSpPr>
      <dsp:spPr>
        <a:xfrm rot="2034743">
          <a:off x="5869803" y="2805950"/>
          <a:ext cx="537805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537805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6125261" y="2805095"/>
        <a:ext cx="26890" cy="26890"/>
      </dsp:txXfrm>
    </dsp:sp>
    <dsp:sp modelId="{E5B84264-03DF-4828-92B8-528BD4E1C912}">
      <dsp:nvSpPr>
        <dsp:cNvPr id="0" name=""/>
        <dsp:cNvSpPr/>
      </dsp:nvSpPr>
      <dsp:spPr>
        <a:xfrm>
          <a:off x="6361867" y="2685283"/>
          <a:ext cx="1133138" cy="566569"/>
        </a:xfrm>
        <a:prstGeom prst="roundRect">
          <a:avLst>
            <a:gd name="adj" fmla="val 10000"/>
          </a:avLst>
        </a:prstGeom>
        <a:solidFill>
          <a:srgbClr val="70AD47">
            <a:lumMod val="50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- Commitments</a:t>
          </a:r>
        </a:p>
      </dsp:txBody>
      <dsp:txXfrm>
        <a:off x="6378461" y="2701877"/>
        <a:ext cx="1099950" cy="533381"/>
      </dsp:txXfrm>
    </dsp:sp>
    <dsp:sp modelId="{4718D577-A54C-4BCB-8688-6AF8F47CBB5B}">
      <dsp:nvSpPr>
        <dsp:cNvPr id="0" name=""/>
        <dsp:cNvSpPr/>
      </dsp:nvSpPr>
      <dsp:spPr>
        <a:xfrm rot="4249260">
          <a:off x="676425" y="2989756"/>
          <a:ext cx="1379686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1379686" y="1259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1331776" y="2967854"/>
        <a:ext cx="68984" cy="68984"/>
      </dsp:txXfrm>
    </dsp:sp>
    <dsp:sp modelId="{E7244BFF-2DD5-4895-AE02-A7F17EB5063E}">
      <dsp:nvSpPr>
        <dsp:cNvPr id="0" name=""/>
        <dsp:cNvSpPr/>
      </dsp:nvSpPr>
      <dsp:spPr>
        <a:xfrm>
          <a:off x="1592895" y="3370616"/>
          <a:ext cx="1133138" cy="56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Infinite Games</a:t>
          </a:r>
        </a:p>
      </dsp:txBody>
      <dsp:txXfrm>
        <a:off x="1609489" y="3387210"/>
        <a:ext cx="1099950" cy="533381"/>
      </dsp:txXfrm>
    </dsp:sp>
    <dsp:sp modelId="{6ACAB969-CA8F-4FD5-8B8B-0EAEC775E29E}">
      <dsp:nvSpPr>
        <dsp:cNvPr id="0" name=""/>
        <dsp:cNvSpPr/>
      </dsp:nvSpPr>
      <dsp:spPr>
        <a:xfrm rot="1017173">
          <a:off x="2717625" y="3697733"/>
          <a:ext cx="387002" cy="25180"/>
        </a:xfrm>
        <a:custGeom>
          <a:avLst/>
          <a:gdLst/>
          <a:ahLst/>
          <a:cxnLst/>
          <a:rect l="0" t="0" r="0" b="0"/>
          <a:pathLst>
            <a:path>
              <a:moveTo>
                <a:pt x="0" y="12590"/>
              </a:moveTo>
              <a:lnTo>
                <a:pt x="387002" y="1259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000" kern="1200"/>
        </a:p>
      </dsp:txBody>
      <dsp:txXfrm>
        <a:off x="2901451" y="3700648"/>
        <a:ext cx="19350" cy="19350"/>
      </dsp:txXfrm>
    </dsp:sp>
    <dsp:sp modelId="{DFB7B197-6681-4E25-8165-DDB82FEF2517}">
      <dsp:nvSpPr>
        <dsp:cNvPr id="0" name=""/>
        <dsp:cNvSpPr/>
      </dsp:nvSpPr>
      <dsp:spPr>
        <a:xfrm>
          <a:off x="3096219" y="3483460"/>
          <a:ext cx="4434208" cy="566569"/>
        </a:xfrm>
        <a:prstGeom prst="roundRect">
          <a:avLst>
            <a:gd name="adj" fmla="val 10000"/>
          </a:avLst>
        </a:prstGeom>
        <a:solidFill>
          <a:srgbClr val="FFC000">
            <a:lumMod val="7500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>
              <a:solidFill>
                <a:sysClr val="window" lastClr="FFFFFF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Folks Theorem</a:t>
          </a:r>
        </a:p>
      </dsp:txBody>
      <dsp:txXfrm>
        <a:off x="3112813" y="3500054"/>
        <a:ext cx="4401020" cy="53338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3</xdr:row>
      <xdr:rowOff>26670</xdr:rowOff>
    </xdr:from>
    <xdr:to>
      <xdr:col>14</xdr:col>
      <xdr:colOff>114300</xdr:colOff>
      <xdr:row>26</xdr:row>
      <xdr:rowOff>45720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097CEF7-468B-D3DD-9978-A02D55F877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16</xdr:col>
      <xdr:colOff>110066</xdr:colOff>
      <xdr:row>5</xdr:row>
      <xdr:rowOff>152400</xdr:rowOff>
    </xdr:from>
    <xdr:to>
      <xdr:col>31</xdr:col>
      <xdr:colOff>501922</xdr:colOff>
      <xdr:row>36</xdr:row>
      <xdr:rowOff>157405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DFEB5A-297B-AAF1-34FA-24AAA205E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63666" y="1049867"/>
          <a:ext cx="9535856" cy="552527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12700</xdr:colOff>
      <xdr:row>4</xdr:row>
      <xdr:rowOff>12700</xdr:rowOff>
    </xdr:from>
    <xdr:to>
      <xdr:col>15</xdr:col>
      <xdr:colOff>170180</xdr:colOff>
      <xdr:row>4</xdr:row>
      <xdr:rowOff>170180</xdr:rowOff>
    </xdr:to>
    <xdr:sp macro="" textlink="">
      <xdr:nvSpPr>
        <xdr:cNvPr id="65" name="Isosceles Triangle 64">
          <a:extLst>
            <a:ext uri="{FF2B5EF4-FFF2-40B4-BE49-F238E27FC236}">
              <a16:creationId xmlns:a16="http://schemas.microsoft.com/office/drawing/2014/main" id="{DD1EE115-F797-6153-AAE1-EABCB2542106}"/>
            </a:ext>
          </a:extLst>
        </xdr:cNvPr>
        <xdr:cNvSpPr/>
      </xdr:nvSpPr>
      <xdr:spPr>
        <a:xfrm rot="16200000">
          <a:off x="8409940" y="7442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4</xdr:row>
      <xdr:rowOff>91440</xdr:rowOff>
    </xdr:from>
    <xdr:to>
      <xdr:col>13</xdr:col>
      <xdr:colOff>0</xdr:colOff>
      <xdr:row>6</xdr:row>
      <xdr:rowOff>91440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F6166656-1561-00B7-EB93-7FB11D9E3052}"/>
            </a:ext>
          </a:extLst>
        </xdr:cNvPr>
        <xdr:cNvCxnSpPr/>
      </xdr:nvCxnSpPr>
      <xdr:spPr>
        <a:xfrm flipV="1">
          <a:off x="6812280" y="8229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</xdr:row>
      <xdr:rowOff>91440</xdr:rowOff>
    </xdr:from>
    <xdr:to>
      <xdr:col>15</xdr:col>
      <xdr:colOff>0</xdr:colOff>
      <xdr:row>4</xdr:row>
      <xdr:rowOff>91440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3B9C2796-7E75-6A12-35E5-706CD4EEA284}"/>
            </a:ext>
          </a:extLst>
        </xdr:cNvPr>
        <xdr:cNvCxnSpPr/>
      </xdr:nvCxnSpPr>
      <xdr:spPr>
        <a:xfrm>
          <a:off x="7178040" y="8229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9</xdr:row>
      <xdr:rowOff>12700</xdr:rowOff>
    </xdr:from>
    <xdr:to>
      <xdr:col>15</xdr:col>
      <xdr:colOff>170180</xdr:colOff>
      <xdr:row>9</xdr:row>
      <xdr:rowOff>170180</xdr:rowOff>
    </xdr:to>
    <xdr:sp macro="" textlink="">
      <xdr:nvSpPr>
        <xdr:cNvPr id="68" name="Isosceles Triangle 67">
          <a:extLst>
            <a:ext uri="{FF2B5EF4-FFF2-40B4-BE49-F238E27FC236}">
              <a16:creationId xmlns:a16="http://schemas.microsoft.com/office/drawing/2014/main" id="{D4E8D46B-E070-2147-F588-EE2DB615E142}"/>
            </a:ext>
          </a:extLst>
        </xdr:cNvPr>
        <xdr:cNvSpPr/>
      </xdr:nvSpPr>
      <xdr:spPr>
        <a:xfrm rot="16200000">
          <a:off x="8409940" y="16586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6</xdr:row>
      <xdr:rowOff>91440</xdr:rowOff>
    </xdr:from>
    <xdr:to>
      <xdr:col>13</xdr:col>
      <xdr:colOff>0</xdr:colOff>
      <xdr:row>9</xdr:row>
      <xdr:rowOff>91440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C7E59099-3746-2DAD-C7EC-C099BCFCF4BF}"/>
            </a:ext>
          </a:extLst>
        </xdr:cNvPr>
        <xdr:cNvCxnSpPr/>
      </xdr:nvCxnSpPr>
      <xdr:spPr>
        <a:xfrm>
          <a:off x="6812280" y="1188720"/>
          <a:ext cx="365760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9</xdr:row>
      <xdr:rowOff>91440</xdr:rowOff>
    </xdr:from>
    <xdr:to>
      <xdr:col>15</xdr:col>
      <xdr:colOff>0</xdr:colOff>
      <xdr:row>9</xdr:row>
      <xdr:rowOff>91440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40235AB1-73C5-6750-BA76-ADF728EDBEA1}"/>
            </a:ext>
          </a:extLst>
        </xdr:cNvPr>
        <xdr:cNvCxnSpPr/>
      </xdr:nvCxnSpPr>
      <xdr:spPr>
        <a:xfrm>
          <a:off x="7178040" y="17373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6</xdr:row>
      <xdr:rowOff>12700</xdr:rowOff>
    </xdr:from>
    <xdr:to>
      <xdr:col>11</xdr:col>
      <xdr:colOff>170180</xdr:colOff>
      <xdr:row>6</xdr:row>
      <xdr:rowOff>170180</xdr:rowOff>
    </xdr:to>
    <xdr:sp macro="" textlink="">
      <xdr:nvSpPr>
        <xdr:cNvPr id="71" name="Oval 70">
          <a:extLst>
            <a:ext uri="{FF2B5EF4-FFF2-40B4-BE49-F238E27FC236}">
              <a16:creationId xmlns:a16="http://schemas.microsoft.com/office/drawing/2014/main" id="{7405CC9E-351E-6E30-B931-C9A3AD32A22F}"/>
            </a:ext>
          </a:extLst>
        </xdr:cNvPr>
        <xdr:cNvSpPr/>
      </xdr:nvSpPr>
      <xdr:spPr>
        <a:xfrm>
          <a:off x="6649720" y="110998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6</xdr:row>
      <xdr:rowOff>91440</xdr:rowOff>
    </xdr:from>
    <xdr:to>
      <xdr:col>9</xdr:col>
      <xdr:colOff>0</xdr:colOff>
      <xdr:row>11</xdr:row>
      <xdr:rowOff>91440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824CEE8E-317D-19A5-BD68-335E99BD8282}"/>
            </a:ext>
          </a:extLst>
        </xdr:cNvPr>
        <xdr:cNvCxnSpPr/>
      </xdr:nvCxnSpPr>
      <xdr:spPr>
        <a:xfrm flipV="1">
          <a:off x="5052060" y="1188720"/>
          <a:ext cx="36576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91440</xdr:rowOff>
    </xdr:from>
    <xdr:to>
      <xdr:col>11</xdr:col>
      <xdr:colOff>0</xdr:colOff>
      <xdr:row>6</xdr:row>
      <xdr:rowOff>91440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D0CD2FD5-CD19-24A3-5E75-B89A33280E53}"/>
            </a:ext>
          </a:extLst>
        </xdr:cNvPr>
        <xdr:cNvCxnSpPr/>
      </xdr:nvCxnSpPr>
      <xdr:spPr>
        <a:xfrm>
          <a:off x="5417820" y="11887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14</xdr:row>
      <xdr:rowOff>12700</xdr:rowOff>
    </xdr:from>
    <xdr:to>
      <xdr:col>15</xdr:col>
      <xdr:colOff>170180</xdr:colOff>
      <xdr:row>14</xdr:row>
      <xdr:rowOff>170180</xdr:rowOff>
    </xdr:to>
    <xdr:sp macro="" textlink="">
      <xdr:nvSpPr>
        <xdr:cNvPr id="74" name="Isosceles Triangle 73">
          <a:extLst>
            <a:ext uri="{FF2B5EF4-FFF2-40B4-BE49-F238E27FC236}">
              <a16:creationId xmlns:a16="http://schemas.microsoft.com/office/drawing/2014/main" id="{EE1BDF9E-5B42-994D-3FEC-BD4199B27D71}"/>
            </a:ext>
          </a:extLst>
        </xdr:cNvPr>
        <xdr:cNvSpPr/>
      </xdr:nvSpPr>
      <xdr:spPr>
        <a:xfrm rot="16200000">
          <a:off x="8409940" y="25730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14</xdr:row>
      <xdr:rowOff>91440</xdr:rowOff>
    </xdr:from>
    <xdr:to>
      <xdr:col>13</xdr:col>
      <xdr:colOff>0</xdr:colOff>
      <xdr:row>16</xdr:row>
      <xdr:rowOff>91440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F28B1E7A-E9BA-0D07-8C73-6326B88058A0}"/>
            </a:ext>
          </a:extLst>
        </xdr:cNvPr>
        <xdr:cNvCxnSpPr/>
      </xdr:nvCxnSpPr>
      <xdr:spPr>
        <a:xfrm flipV="1">
          <a:off x="6812280" y="26517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91440</xdr:rowOff>
    </xdr:from>
    <xdr:to>
      <xdr:col>15</xdr:col>
      <xdr:colOff>0</xdr:colOff>
      <xdr:row>14</xdr:row>
      <xdr:rowOff>91440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F903589D-4230-8704-9CA2-2612C42A4DE9}"/>
            </a:ext>
          </a:extLst>
        </xdr:cNvPr>
        <xdr:cNvCxnSpPr/>
      </xdr:nvCxnSpPr>
      <xdr:spPr>
        <a:xfrm>
          <a:off x="7178040" y="26517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19</xdr:row>
      <xdr:rowOff>12700</xdr:rowOff>
    </xdr:from>
    <xdr:to>
      <xdr:col>15</xdr:col>
      <xdr:colOff>170180</xdr:colOff>
      <xdr:row>19</xdr:row>
      <xdr:rowOff>170180</xdr:rowOff>
    </xdr:to>
    <xdr:sp macro="" textlink="">
      <xdr:nvSpPr>
        <xdr:cNvPr id="77" name="Isosceles Triangle 76">
          <a:extLst>
            <a:ext uri="{FF2B5EF4-FFF2-40B4-BE49-F238E27FC236}">
              <a16:creationId xmlns:a16="http://schemas.microsoft.com/office/drawing/2014/main" id="{2C072E56-1DB4-43DA-2CD7-FB4F392654AD}"/>
            </a:ext>
          </a:extLst>
        </xdr:cNvPr>
        <xdr:cNvSpPr/>
      </xdr:nvSpPr>
      <xdr:spPr>
        <a:xfrm rot="16200000">
          <a:off x="8409940" y="34874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16</xdr:row>
      <xdr:rowOff>91440</xdr:rowOff>
    </xdr:from>
    <xdr:to>
      <xdr:col>13</xdr:col>
      <xdr:colOff>0</xdr:colOff>
      <xdr:row>19</xdr:row>
      <xdr:rowOff>91440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3A350982-6D7C-33C5-9EA6-2CEA6C38795C}"/>
            </a:ext>
          </a:extLst>
        </xdr:cNvPr>
        <xdr:cNvCxnSpPr/>
      </xdr:nvCxnSpPr>
      <xdr:spPr>
        <a:xfrm>
          <a:off x="6812280" y="3017520"/>
          <a:ext cx="365760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19</xdr:row>
      <xdr:rowOff>91440</xdr:rowOff>
    </xdr:from>
    <xdr:to>
      <xdr:col>15</xdr:col>
      <xdr:colOff>0</xdr:colOff>
      <xdr:row>19</xdr:row>
      <xdr:rowOff>91440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DF69DCD8-CA7A-85F1-F8A4-B04997C4E8C1}"/>
            </a:ext>
          </a:extLst>
        </xdr:cNvPr>
        <xdr:cNvCxnSpPr/>
      </xdr:nvCxnSpPr>
      <xdr:spPr>
        <a:xfrm>
          <a:off x="7178040" y="35661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16</xdr:row>
      <xdr:rowOff>12700</xdr:rowOff>
    </xdr:from>
    <xdr:to>
      <xdr:col>11</xdr:col>
      <xdr:colOff>170180</xdr:colOff>
      <xdr:row>16</xdr:row>
      <xdr:rowOff>170180</xdr:rowOff>
    </xdr:to>
    <xdr:sp macro="" textlink="">
      <xdr:nvSpPr>
        <xdr:cNvPr id="80" name="Oval 79">
          <a:extLst>
            <a:ext uri="{FF2B5EF4-FFF2-40B4-BE49-F238E27FC236}">
              <a16:creationId xmlns:a16="http://schemas.microsoft.com/office/drawing/2014/main" id="{9E011AFB-7498-4412-AB8F-20A62BAE6C36}"/>
            </a:ext>
          </a:extLst>
        </xdr:cNvPr>
        <xdr:cNvSpPr/>
      </xdr:nvSpPr>
      <xdr:spPr>
        <a:xfrm>
          <a:off x="6649720" y="293878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11</xdr:row>
      <xdr:rowOff>91440</xdr:rowOff>
    </xdr:from>
    <xdr:to>
      <xdr:col>9</xdr:col>
      <xdr:colOff>0</xdr:colOff>
      <xdr:row>16</xdr:row>
      <xdr:rowOff>91440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3301C069-81D2-68BB-BE11-88CBDFDCD44E}"/>
            </a:ext>
          </a:extLst>
        </xdr:cNvPr>
        <xdr:cNvCxnSpPr/>
      </xdr:nvCxnSpPr>
      <xdr:spPr>
        <a:xfrm>
          <a:off x="5052060" y="2103120"/>
          <a:ext cx="36576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16</xdr:row>
      <xdr:rowOff>91440</xdr:rowOff>
    </xdr:from>
    <xdr:to>
      <xdr:col>11</xdr:col>
      <xdr:colOff>0</xdr:colOff>
      <xdr:row>16</xdr:row>
      <xdr:rowOff>91440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D85E4878-BB76-95A7-33C5-EB60205D6429}"/>
            </a:ext>
          </a:extLst>
        </xdr:cNvPr>
        <xdr:cNvCxnSpPr/>
      </xdr:nvCxnSpPr>
      <xdr:spPr>
        <a:xfrm>
          <a:off x="5417820" y="30175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12700</xdr:colOff>
      <xdr:row>11</xdr:row>
      <xdr:rowOff>12700</xdr:rowOff>
    </xdr:from>
    <xdr:to>
      <xdr:col>7</xdr:col>
      <xdr:colOff>170180</xdr:colOff>
      <xdr:row>11</xdr:row>
      <xdr:rowOff>170180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DBFC5255-AA61-6F6D-B856-AE25731B7E4A}"/>
            </a:ext>
          </a:extLst>
        </xdr:cNvPr>
        <xdr:cNvSpPr/>
      </xdr:nvSpPr>
      <xdr:spPr>
        <a:xfrm>
          <a:off x="4889500" y="202438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6</xdr:col>
      <xdr:colOff>0</xdr:colOff>
      <xdr:row>11</xdr:row>
      <xdr:rowOff>91440</xdr:rowOff>
    </xdr:from>
    <xdr:to>
      <xdr:col>7</xdr:col>
      <xdr:colOff>0</xdr:colOff>
      <xdr:row>11</xdr:row>
      <xdr:rowOff>91440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E6CB95AC-98FF-13D7-41A0-A5379953EC9A}"/>
            </a:ext>
          </a:extLst>
        </xdr:cNvPr>
        <xdr:cNvCxnSpPr/>
      </xdr:nvCxnSpPr>
      <xdr:spPr>
        <a:xfrm>
          <a:off x="4267200" y="210312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12700</xdr:colOff>
      <xdr:row>5</xdr:row>
      <xdr:rowOff>12700</xdr:rowOff>
    </xdr:from>
    <xdr:to>
      <xdr:col>14</xdr:col>
      <xdr:colOff>170180</xdr:colOff>
      <xdr:row>5</xdr:row>
      <xdr:rowOff>170180</xdr:rowOff>
    </xdr:to>
    <xdr:sp macro="" textlink="">
      <xdr:nvSpPr>
        <xdr:cNvPr id="25" name="Isosceles Triangle 24">
          <a:extLst>
            <a:ext uri="{FF2B5EF4-FFF2-40B4-BE49-F238E27FC236}">
              <a16:creationId xmlns:a16="http://schemas.microsoft.com/office/drawing/2014/main" id="{3FF3846B-8C38-9007-C2EF-A25207F14D50}"/>
            </a:ext>
          </a:extLst>
        </xdr:cNvPr>
        <xdr:cNvSpPr/>
      </xdr:nvSpPr>
      <xdr:spPr>
        <a:xfrm rot="16200000">
          <a:off x="8409940" y="25730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5</xdr:row>
      <xdr:rowOff>91440</xdr:rowOff>
    </xdr:from>
    <xdr:to>
      <xdr:col>12</xdr:col>
      <xdr:colOff>0</xdr:colOff>
      <xdr:row>7</xdr:row>
      <xdr:rowOff>91440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D3959F00-B2ED-7C9C-95A7-E376821996CF}"/>
            </a:ext>
          </a:extLst>
        </xdr:cNvPr>
        <xdr:cNvCxnSpPr/>
      </xdr:nvCxnSpPr>
      <xdr:spPr>
        <a:xfrm flipV="1">
          <a:off x="6812280" y="26517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</xdr:row>
      <xdr:rowOff>91440</xdr:rowOff>
    </xdr:from>
    <xdr:to>
      <xdr:col>14</xdr:col>
      <xdr:colOff>0</xdr:colOff>
      <xdr:row>5</xdr:row>
      <xdr:rowOff>91440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D6B74013-E787-1149-C6F9-82F4B0795EAB}"/>
            </a:ext>
          </a:extLst>
        </xdr:cNvPr>
        <xdr:cNvCxnSpPr/>
      </xdr:nvCxnSpPr>
      <xdr:spPr>
        <a:xfrm>
          <a:off x="7178040" y="26517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10</xdr:row>
      <xdr:rowOff>12700</xdr:rowOff>
    </xdr:from>
    <xdr:to>
      <xdr:col>14</xdr:col>
      <xdr:colOff>170180</xdr:colOff>
      <xdr:row>10</xdr:row>
      <xdr:rowOff>170180</xdr:rowOff>
    </xdr:to>
    <xdr:sp macro="" textlink="">
      <xdr:nvSpPr>
        <xdr:cNvPr id="28" name="Isosceles Triangle 27">
          <a:extLst>
            <a:ext uri="{FF2B5EF4-FFF2-40B4-BE49-F238E27FC236}">
              <a16:creationId xmlns:a16="http://schemas.microsoft.com/office/drawing/2014/main" id="{B122EE95-91A2-665E-0123-EB496E66EA13}"/>
            </a:ext>
          </a:extLst>
        </xdr:cNvPr>
        <xdr:cNvSpPr/>
      </xdr:nvSpPr>
      <xdr:spPr>
        <a:xfrm rot="16200000">
          <a:off x="8409940" y="34874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7</xdr:row>
      <xdr:rowOff>91440</xdr:rowOff>
    </xdr:from>
    <xdr:to>
      <xdr:col>12</xdr:col>
      <xdr:colOff>0</xdr:colOff>
      <xdr:row>10</xdr:row>
      <xdr:rowOff>91440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71AE487E-635A-886D-B979-E1265BFCCC75}"/>
            </a:ext>
          </a:extLst>
        </xdr:cNvPr>
        <xdr:cNvCxnSpPr/>
      </xdr:nvCxnSpPr>
      <xdr:spPr>
        <a:xfrm>
          <a:off x="6812280" y="3017520"/>
          <a:ext cx="365760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10</xdr:row>
      <xdr:rowOff>91440</xdr:rowOff>
    </xdr:from>
    <xdr:to>
      <xdr:col>14</xdr:col>
      <xdr:colOff>0</xdr:colOff>
      <xdr:row>10</xdr:row>
      <xdr:rowOff>91440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6C969A12-B307-F10D-6FA4-E70AAC8453DA}"/>
            </a:ext>
          </a:extLst>
        </xdr:cNvPr>
        <xdr:cNvCxnSpPr/>
      </xdr:nvCxnSpPr>
      <xdr:spPr>
        <a:xfrm>
          <a:off x="7178040" y="35661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7</xdr:row>
      <xdr:rowOff>12700</xdr:rowOff>
    </xdr:from>
    <xdr:to>
      <xdr:col>10</xdr:col>
      <xdr:colOff>170180</xdr:colOff>
      <xdr:row>7</xdr:row>
      <xdr:rowOff>170180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3DDE4AF2-D145-3EF9-2A84-DC0F0DE69F8E}"/>
            </a:ext>
          </a:extLst>
        </xdr:cNvPr>
        <xdr:cNvSpPr/>
      </xdr:nvSpPr>
      <xdr:spPr>
        <a:xfrm>
          <a:off x="6649720" y="293878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0</xdr:colOff>
      <xdr:row>7</xdr:row>
      <xdr:rowOff>91440</xdr:rowOff>
    </xdr:from>
    <xdr:to>
      <xdr:col>8</xdr:col>
      <xdr:colOff>0</xdr:colOff>
      <xdr:row>12</xdr:row>
      <xdr:rowOff>91440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6EBF87A8-712D-6572-BC8C-F206783B912D}"/>
            </a:ext>
          </a:extLst>
        </xdr:cNvPr>
        <xdr:cNvCxnSpPr/>
      </xdr:nvCxnSpPr>
      <xdr:spPr>
        <a:xfrm flipV="1">
          <a:off x="5052060" y="3017520"/>
          <a:ext cx="36576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91440</xdr:rowOff>
    </xdr:from>
    <xdr:to>
      <xdr:col>10</xdr:col>
      <xdr:colOff>0</xdr:colOff>
      <xdr:row>7</xdr:row>
      <xdr:rowOff>91440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2C1899B5-4D9F-5CF2-23FF-DE9D1A5D5080}"/>
            </a:ext>
          </a:extLst>
        </xdr:cNvPr>
        <xdr:cNvCxnSpPr/>
      </xdr:nvCxnSpPr>
      <xdr:spPr>
        <a:xfrm>
          <a:off x="5417820" y="30175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15</xdr:row>
      <xdr:rowOff>12700</xdr:rowOff>
    </xdr:from>
    <xdr:to>
      <xdr:col>14</xdr:col>
      <xdr:colOff>170180</xdr:colOff>
      <xdr:row>15</xdr:row>
      <xdr:rowOff>170180</xdr:rowOff>
    </xdr:to>
    <xdr:sp macro="" textlink="">
      <xdr:nvSpPr>
        <xdr:cNvPr id="34" name="Isosceles Triangle 33">
          <a:extLst>
            <a:ext uri="{FF2B5EF4-FFF2-40B4-BE49-F238E27FC236}">
              <a16:creationId xmlns:a16="http://schemas.microsoft.com/office/drawing/2014/main" id="{9204EA2D-894F-5220-4EFA-1B971355209C}"/>
            </a:ext>
          </a:extLst>
        </xdr:cNvPr>
        <xdr:cNvSpPr/>
      </xdr:nvSpPr>
      <xdr:spPr>
        <a:xfrm rot="16200000">
          <a:off x="8409940" y="44018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15</xdr:row>
      <xdr:rowOff>91440</xdr:rowOff>
    </xdr:from>
    <xdr:to>
      <xdr:col>12</xdr:col>
      <xdr:colOff>0</xdr:colOff>
      <xdr:row>17</xdr:row>
      <xdr:rowOff>91440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28D698F5-80DB-5B82-97EF-D549254A2235}"/>
            </a:ext>
          </a:extLst>
        </xdr:cNvPr>
        <xdr:cNvCxnSpPr/>
      </xdr:nvCxnSpPr>
      <xdr:spPr>
        <a:xfrm flipV="1">
          <a:off x="6812280" y="44805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15</xdr:row>
      <xdr:rowOff>91440</xdr:rowOff>
    </xdr:from>
    <xdr:to>
      <xdr:col>14</xdr:col>
      <xdr:colOff>0</xdr:colOff>
      <xdr:row>15</xdr:row>
      <xdr:rowOff>91440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72E2A5-BA3C-04D0-EC3F-1303ADE86457}"/>
            </a:ext>
          </a:extLst>
        </xdr:cNvPr>
        <xdr:cNvCxnSpPr/>
      </xdr:nvCxnSpPr>
      <xdr:spPr>
        <a:xfrm>
          <a:off x="7178040" y="44805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20</xdr:row>
      <xdr:rowOff>12700</xdr:rowOff>
    </xdr:from>
    <xdr:to>
      <xdr:col>14</xdr:col>
      <xdr:colOff>170180</xdr:colOff>
      <xdr:row>20</xdr:row>
      <xdr:rowOff>170180</xdr:rowOff>
    </xdr:to>
    <xdr:sp macro="" textlink="">
      <xdr:nvSpPr>
        <xdr:cNvPr id="37" name="Isosceles Triangle 36">
          <a:extLst>
            <a:ext uri="{FF2B5EF4-FFF2-40B4-BE49-F238E27FC236}">
              <a16:creationId xmlns:a16="http://schemas.microsoft.com/office/drawing/2014/main" id="{70085023-40AC-27D7-8B6B-DAE8D9F8484E}"/>
            </a:ext>
          </a:extLst>
        </xdr:cNvPr>
        <xdr:cNvSpPr/>
      </xdr:nvSpPr>
      <xdr:spPr>
        <a:xfrm rot="16200000">
          <a:off x="8409940" y="53162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17</xdr:row>
      <xdr:rowOff>91440</xdr:rowOff>
    </xdr:from>
    <xdr:to>
      <xdr:col>12</xdr:col>
      <xdr:colOff>0</xdr:colOff>
      <xdr:row>20</xdr:row>
      <xdr:rowOff>91440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7ED1FFE5-DC11-8C60-42E0-EA9109E14931}"/>
            </a:ext>
          </a:extLst>
        </xdr:cNvPr>
        <xdr:cNvCxnSpPr/>
      </xdr:nvCxnSpPr>
      <xdr:spPr>
        <a:xfrm>
          <a:off x="6812280" y="4846320"/>
          <a:ext cx="365760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91440</xdr:rowOff>
    </xdr:from>
    <xdr:to>
      <xdr:col>14</xdr:col>
      <xdr:colOff>0</xdr:colOff>
      <xdr:row>20</xdr:row>
      <xdr:rowOff>91440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52428F9A-780C-9742-C935-FF1302F46A89}"/>
            </a:ext>
          </a:extLst>
        </xdr:cNvPr>
        <xdr:cNvCxnSpPr/>
      </xdr:nvCxnSpPr>
      <xdr:spPr>
        <a:xfrm>
          <a:off x="7178040" y="53949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17</xdr:row>
      <xdr:rowOff>12700</xdr:rowOff>
    </xdr:from>
    <xdr:to>
      <xdr:col>10</xdr:col>
      <xdr:colOff>170180</xdr:colOff>
      <xdr:row>17</xdr:row>
      <xdr:rowOff>170180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7F17499B-3193-E230-41D7-5321AA01486A}"/>
            </a:ext>
          </a:extLst>
        </xdr:cNvPr>
        <xdr:cNvSpPr/>
      </xdr:nvSpPr>
      <xdr:spPr>
        <a:xfrm>
          <a:off x="6649720" y="476758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0</xdr:colOff>
      <xdr:row>12</xdr:row>
      <xdr:rowOff>91440</xdr:rowOff>
    </xdr:from>
    <xdr:to>
      <xdr:col>8</xdr:col>
      <xdr:colOff>0</xdr:colOff>
      <xdr:row>17</xdr:row>
      <xdr:rowOff>91440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ACB5A35F-C73D-CCFF-0912-6C30F4B720D4}"/>
            </a:ext>
          </a:extLst>
        </xdr:cNvPr>
        <xdr:cNvCxnSpPr/>
      </xdr:nvCxnSpPr>
      <xdr:spPr>
        <a:xfrm>
          <a:off x="5052060" y="3931920"/>
          <a:ext cx="36576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91440</xdr:rowOff>
    </xdr:from>
    <xdr:to>
      <xdr:col>10</xdr:col>
      <xdr:colOff>0</xdr:colOff>
      <xdr:row>17</xdr:row>
      <xdr:rowOff>91440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5EB0D184-499B-7D22-B68A-37191DE13151}"/>
            </a:ext>
          </a:extLst>
        </xdr:cNvPr>
        <xdr:cNvCxnSpPr/>
      </xdr:nvCxnSpPr>
      <xdr:spPr>
        <a:xfrm>
          <a:off x="5417820" y="48463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12</xdr:row>
      <xdr:rowOff>12700</xdr:rowOff>
    </xdr:from>
    <xdr:to>
      <xdr:col>6</xdr:col>
      <xdr:colOff>170180</xdr:colOff>
      <xdr:row>12</xdr:row>
      <xdr:rowOff>170180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FCB434FD-7319-BD7A-B8A6-C70B2E18B0EF}"/>
            </a:ext>
          </a:extLst>
        </xdr:cNvPr>
        <xdr:cNvSpPr/>
      </xdr:nvSpPr>
      <xdr:spPr>
        <a:xfrm>
          <a:off x="4889500" y="385318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5</xdr:col>
      <xdr:colOff>0</xdr:colOff>
      <xdr:row>12</xdr:row>
      <xdr:rowOff>91440</xdr:rowOff>
    </xdr:from>
    <xdr:to>
      <xdr:col>6</xdr:col>
      <xdr:colOff>0</xdr:colOff>
      <xdr:row>12</xdr:row>
      <xdr:rowOff>91440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99D7A9DD-36B7-A050-E072-E114A0B511D8}"/>
            </a:ext>
          </a:extLst>
        </xdr:cNvPr>
        <xdr:cNvCxnSpPr/>
      </xdr:nvCxnSpPr>
      <xdr:spPr>
        <a:xfrm>
          <a:off x="4267200" y="393192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12700</xdr:colOff>
      <xdr:row>6</xdr:row>
      <xdr:rowOff>12700</xdr:rowOff>
    </xdr:from>
    <xdr:to>
      <xdr:col>19</xdr:col>
      <xdr:colOff>170180</xdr:colOff>
      <xdr:row>6</xdr:row>
      <xdr:rowOff>170180</xdr:rowOff>
    </xdr:to>
    <xdr:sp macro="" textlink="">
      <xdr:nvSpPr>
        <xdr:cNvPr id="82" name="Isosceles Triangle 81">
          <a:extLst>
            <a:ext uri="{FF2B5EF4-FFF2-40B4-BE49-F238E27FC236}">
              <a16:creationId xmlns:a16="http://schemas.microsoft.com/office/drawing/2014/main" id="{57A116AF-8A7D-4CBB-51BD-77CAD025648C}"/>
            </a:ext>
          </a:extLst>
        </xdr:cNvPr>
        <xdr:cNvSpPr/>
      </xdr:nvSpPr>
      <xdr:spPr>
        <a:xfrm rot="16200000">
          <a:off x="10261600" y="9347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6</xdr:row>
      <xdr:rowOff>91440</xdr:rowOff>
    </xdr:from>
    <xdr:to>
      <xdr:col>17</xdr:col>
      <xdr:colOff>0</xdr:colOff>
      <xdr:row>8</xdr:row>
      <xdr:rowOff>91440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3D5A54A3-A752-2220-33D1-EC0D5D588B0A}"/>
            </a:ext>
          </a:extLst>
        </xdr:cNvPr>
        <xdr:cNvCxnSpPr/>
      </xdr:nvCxnSpPr>
      <xdr:spPr>
        <a:xfrm flipV="1">
          <a:off x="8663940" y="10134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6</xdr:row>
      <xdr:rowOff>91440</xdr:rowOff>
    </xdr:from>
    <xdr:to>
      <xdr:col>19</xdr:col>
      <xdr:colOff>0</xdr:colOff>
      <xdr:row>6</xdr:row>
      <xdr:rowOff>91440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3477BC94-2CBE-2D99-0BE8-66C9923B0DAB}"/>
            </a:ext>
          </a:extLst>
        </xdr:cNvPr>
        <xdr:cNvCxnSpPr/>
      </xdr:nvCxnSpPr>
      <xdr:spPr>
        <a:xfrm>
          <a:off x="9029700" y="10134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11</xdr:row>
      <xdr:rowOff>12700</xdr:rowOff>
    </xdr:from>
    <xdr:to>
      <xdr:col>19</xdr:col>
      <xdr:colOff>170180</xdr:colOff>
      <xdr:row>11</xdr:row>
      <xdr:rowOff>170180</xdr:rowOff>
    </xdr:to>
    <xdr:sp macro="" textlink="">
      <xdr:nvSpPr>
        <xdr:cNvPr id="85" name="Isosceles Triangle 84">
          <a:extLst>
            <a:ext uri="{FF2B5EF4-FFF2-40B4-BE49-F238E27FC236}">
              <a16:creationId xmlns:a16="http://schemas.microsoft.com/office/drawing/2014/main" id="{417ABAF0-AEA7-8EE0-CFCC-0C7331295F7B}"/>
            </a:ext>
          </a:extLst>
        </xdr:cNvPr>
        <xdr:cNvSpPr/>
      </xdr:nvSpPr>
      <xdr:spPr>
        <a:xfrm rot="16200000">
          <a:off x="10261600" y="185674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8</xdr:row>
      <xdr:rowOff>91440</xdr:rowOff>
    </xdr:from>
    <xdr:to>
      <xdr:col>17</xdr:col>
      <xdr:colOff>0</xdr:colOff>
      <xdr:row>11</xdr:row>
      <xdr:rowOff>95250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9B70B5E4-838A-CA85-B2E8-24219BF658DE}"/>
            </a:ext>
          </a:extLst>
        </xdr:cNvPr>
        <xdr:cNvCxnSpPr/>
      </xdr:nvCxnSpPr>
      <xdr:spPr>
        <a:xfrm>
          <a:off x="8663940" y="1379220"/>
          <a:ext cx="365760" cy="56007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11</xdr:row>
      <xdr:rowOff>95250</xdr:rowOff>
    </xdr:from>
    <xdr:to>
      <xdr:col>19</xdr:col>
      <xdr:colOff>0</xdr:colOff>
      <xdr:row>11</xdr:row>
      <xdr:rowOff>95250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D0D251BD-A6F6-2764-87A3-44C3AFBBD8B2}"/>
            </a:ext>
          </a:extLst>
        </xdr:cNvPr>
        <xdr:cNvCxnSpPr/>
      </xdr:nvCxnSpPr>
      <xdr:spPr>
        <a:xfrm>
          <a:off x="9029700" y="193929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8</xdr:row>
      <xdr:rowOff>12700</xdr:rowOff>
    </xdr:from>
    <xdr:to>
      <xdr:col>15</xdr:col>
      <xdr:colOff>170181</xdr:colOff>
      <xdr:row>8</xdr:row>
      <xdr:rowOff>170180</xdr:rowOff>
    </xdr:to>
    <xdr:sp macro="" textlink="">
      <xdr:nvSpPr>
        <xdr:cNvPr id="88" name="Oval 87">
          <a:extLst>
            <a:ext uri="{FF2B5EF4-FFF2-40B4-BE49-F238E27FC236}">
              <a16:creationId xmlns:a16="http://schemas.microsoft.com/office/drawing/2014/main" id="{950DE9A8-431B-D104-E19E-28ECD859AF88}"/>
            </a:ext>
          </a:extLst>
        </xdr:cNvPr>
        <xdr:cNvSpPr/>
      </xdr:nvSpPr>
      <xdr:spPr>
        <a:xfrm>
          <a:off x="8501380" y="1300480"/>
          <a:ext cx="157481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8</xdr:row>
      <xdr:rowOff>91440</xdr:rowOff>
    </xdr:from>
    <xdr:to>
      <xdr:col>13</xdr:col>
      <xdr:colOff>0</xdr:colOff>
      <xdr:row>13</xdr:row>
      <xdr:rowOff>91440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22946E14-D690-BEBD-B32C-7766B715B10E}"/>
            </a:ext>
          </a:extLst>
        </xdr:cNvPr>
        <xdr:cNvCxnSpPr/>
      </xdr:nvCxnSpPr>
      <xdr:spPr>
        <a:xfrm flipV="1">
          <a:off x="6903720" y="1379220"/>
          <a:ext cx="365760" cy="929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8</xdr:row>
      <xdr:rowOff>91440</xdr:rowOff>
    </xdr:from>
    <xdr:to>
      <xdr:col>15</xdr:col>
      <xdr:colOff>0</xdr:colOff>
      <xdr:row>8</xdr:row>
      <xdr:rowOff>91440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0E8CBB31-1A7E-D323-390C-11E32B783E74}"/>
            </a:ext>
          </a:extLst>
        </xdr:cNvPr>
        <xdr:cNvCxnSpPr/>
      </xdr:nvCxnSpPr>
      <xdr:spPr>
        <a:xfrm>
          <a:off x="7269480" y="13792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16</xdr:row>
      <xdr:rowOff>12700</xdr:rowOff>
    </xdr:from>
    <xdr:to>
      <xdr:col>19</xdr:col>
      <xdr:colOff>170180</xdr:colOff>
      <xdr:row>16</xdr:row>
      <xdr:rowOff>170180</xdr:rowOff>
    </xdr:to>
    <xdr:sp macro="" textlink="">
      <xdr:nvSpPr>
        <xdr:cNvPr id="91" name="Isosceles Triangle 90">
          <a:extLst>
            <a:ext uri="{FF2B5EF4-FFF2-40B4-BE49-F238E27FC236}">
              <a16:creationId xmlns:a16="http://schemas.microsoft.com/office/drawing/2014/main" id="{84DD3F47-E7CF-C6AC-7D33-89F735F85287}"/>
            </a:ext>
          </a:extLst>
        </xdr:cNvPr>
        <xdr:cNvSpPr/>
      </xdr:nvSpPr>
      <xdr:spPr>
        <a:xfrm rot="16200000">
          <a:off x="10261600" y="279400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16</xdr:row>
      <xdr:rowOff>91440</xdr:rowOff>
    </xdr:from>
    <xdr:to>
      <xdr:col>17</xdr:col>
      <xdr:colOff>0</xdr:colOff>
      <xdr:row>18</xdr:row>
      <xdr:rowOff>91440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E5DF9BE4-1FDC-C063-0009-186AE8EE846C}"/>
            </a:ext>
          </a:extLst>
        </xdr:cNvPr>
        <xdr:cNvCxnSpPr/>
      </xdr:nvCxnSpPr>
      <xdr:spPr>
        <a:xfrm flipV="1">
          <a:off x="8663940" y="287274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16</xdr:row>
      <xdr:rowOff>91440</xdr:rowOff>
    </xdr:from>
    <xdr:to>
      <xdr:col>19</xdr:col>
      <xdr:colOff>0</xdr:colOff>
      <xdr:row>16</xdr:row>
      <xdr:rowOff>91440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5F727BAE-985E-C0DB-EE57-6D35657182BD}"/>
            </a:ext>
          </a:extLst>
        </xdr:cNvPr>
        <xdr:cNvCxnSpPr/>
      </xdr:nvCxnSpPr>
      <xdr:spPr>
        <a:xfrm>
          <a:off x="9029700" y="287274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21</xdr:row>
      <xdr:rowOff>12700</xdr:rowOff>
    </xdr:from>
    <xdr:to>
      <xdr:col>19</xdr:col>
      <xdr:colOff>170180</xdr:colOff>
      <xdr:row>21</xdr:row>
      <xdr:rowOff>170180</xdr:rowOff>
    </xdr:to>
    <xdr:sp macro="" textlink="">
      <xdr:nvSpPr>
        <xdr:cNvPr id="94" name="Isosceles Triangle 93">
          <a:extLst>
            <a:ext uri="{FF2B5EF4-FFF2-40B4-BE49-F238E27FC236}">
              <a16:creationId xmlns:a16="http://schemas.microsoft.com/office/drawing/2014/main" id="{A242C798-45E8-EEF7-BF6F-64DECC7D6B3D}"/>
            </a:ext>
          </a:extLst>
        </xdr:cNvPr>
        <xdr:cNvSpPr/>
      </xdr:nvSpPr>
      <xdr:spPr>
        <a:xfrm rot="16200000">
          <a:off x="10261600" y="37160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18</xdr:row>
      <xdr:rowOff>91440</xdr:rowOff>
    </xdr:from>
    <xdr:to>
      <xdr:col>17</xdr:col>
      <xdr:colOff>0</xdr:colOff>
      <xdr:row>21</xdr:row>
      <xdr:rowOff>91440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7288FFBB-9374-0292-042E-27458816F944}"/>
            </a:ext>
          </a:extLst>
        </xdr:cNvPr>
        <xdr:cNvCxnSpPr/>
      </xdr:nvCxnSpPr>
      <xdr:spPr>
        <a:xfrm>
          <a:off x="8663940" y="3238500"/>
          <a:ext cx="365760" cy="5562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21</xdr:row>
      <xdr:rowOff>91440</xdr:rowOff>
    </xdr:from>
    <xdr:to>
      <xdr:col>19</xdr:col>
      <xdr:colOff>0</xdr:colOff>
      <xdr:row>21</xdr:row>
      <xdr:rowOff>91440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5424F142-7B8D-722B-2AFD-BE96B0119E62}"/>
            </a:ext>
          </a:extLst>
        </xdr:cNvPr>
        <xdr:cNvCxnSpPr/>
      </xdr:nvCxnSpPr>
      <xdr:spPr>
        <a:xfrm>
          <a:off x="9029700" y="37947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18</xdr:row>
      <xdr:rowOff>12700</xdr:rowOff>
    </xdr:from>
    <xdr:to>
      <xdr:col>15</xdr:col>
      <xdr:colOff>170181</xdr:colOff>
      <xdr:row>18</xdr:row>
      <xdr:rowOff>170180</xdr:rowOff>
    </xdr:to>
    <xdr:sp macro="" textlink="">
      <xdr:nvSpPr>
        <xdr:cNvPr id="97" name="Oval 96">
          <a:extLst>
            <a:ext uri="{FF2B5EF4-FFF2-40B4-BE49-F238E27FC236}">
              <a16:creationId xmlns:a16="http://schemas.microsoft.com/office/drawing/2014/main" id="{A8EA3873-E377-10E0-57D2-5F0828C38242}"/>
            </a:ext>
          </a:extLst>
        </xdr:cNvPr>
        <xdr:cNvSpPr/>
      </xdr:nvSpPr>
      <xdr:spPr>
        <a:xfrm>
          <a:off x="8501380" y="3159760"/>
          <a:ext cx="157481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13</xdr:row>
      <xdr:rowOff>91440</xdr:rowOff>
    </xdr:from>
    <xdr:to>
      <xdr:col>13</xdr:col>
      <xdr:colOff>0</xdr:colOff>
      <xdr:row>18</xdr:row>
      <xdr:rowOff>91440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FE97BEBC-A444-4A09-6BF0-63142025DFC4}"/>
            </a:ext>
          </a:extLst>
        </xdr:cNvPr>
        <xdr:cNvCxnSpPr/>
      </xdr:nvCxnSpPr>
      <xdr:spPr>
        <a:xfrm>
          <a:off x="6903720" y="2308860"/>
          <a:ext cx="365760" cy="929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18</xdr:row>
      <xdr:rowOff>91440</xdr:rowOff>
    </xdr:from>
    <xdr:to>
      <xdr:col>15</xdr:col>
      <xdr:colOff>0</xdr:colOff>
      <xdr:row>18</xdr:row>
      <xdr:rowOff>91440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5DB104EE-D8B7-809C-51D8-773A5A56D1FE}"/>
            </a:ext>
          </a:extLst>
        </xdr:cNvPr>
        <xdr:cNvCxnSpPr/>
      </xdr:nvCxnSpPr>
      <xdr:spPr>
        <a:xfrm>
          <a:off x="7269480" y="323850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13</xdr:row>
      <xdr:rowOff>12700</xdr:rowOff>
    </xdr:from>
    <xdr:to>
      <xdr:col>11</xdr:col>
      <xdr:colOff>170180</xdr:colOff>
      <xdr:row>13</xdr:row>
      <xdr:rowOff>170180</xdr:rowOff>
    </xdr:to>
    <xdr:sp macro="" textlink="">
      <xdr:nvSpPr>
        <xdr:cNvPr id="100" name="Oval 99">
          <a:extLst>
            <a:ext uri="{FF2B5EF4-FFF2-40B4-BE49-F238E27FC236}">
              <a16:creationId xmlns:a16="http://schemas.microsoft.com/office/drawing/2014/main" id="{8DDDF349-BE41-E960-A14A-B1ED7A574B46}"/>
            </a:ext>
          </a:extLst>
        </xdr:cNvPr>
        <xdr:cNvSpPr/>
      </xdr:nvSpPr>
      <xdr:spPr>
        <a:xfrm>
          <a:off x="6741160" y="223012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10</xdr:col>
      <xdr:colOff>0</xdr:colOff>
      <xdr:row>13</xdr:row>
      <xdr:rowOff>91440</xdr:rowOff>
    </xdr:from>
    <xdr:to>
      <xdr:col>11</xdr:col>
      <xdr:colOff>0</xdr:colOff>
      <xdr:row>13</xdr:row>
      <xdr:rowOff>91440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8F058E7E-481C-F0A6-2838-CFC4333ACCFC}"/>
            </a:ext>
          </a:extLst>
        </xdr:cNvPr>
        <xdr:cNvCxnSpPr/>
      </xdr:nvCxnSpPr>
      <xdr:spPr>
        <a:xfrm>
          <a:off x="6118860" y="230886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12700</xdr:colOff>
      <xdr:row>5</xdr:row>
      <xdr:rowOff>12700</xdr:rowOff>
    </xdr:from>
    <xdr:to>
      <xdr:col>15</xdr:col>
      <xdr:colOff>170180</xdr:colOff>
      <xdr:row>5</xdr:row>
      <xdr:rowOff>170180</xdr:rowOff>
    </xdr:to>
    <xdr:sp macro="" textlink="">
      <xdr:nvSpPr>
        <xdr:cNvPr id="62" name="Isosceles Triangle 61">
          <a:extLst>
            <a:ext uri="{FF2B5EF4-FFF2-40B4-BE49-F238E27FC236}">
              <a16:creationId xmlns:a16="http://schemas.microsoft.com/office/drawing/2014/main" id="{04F97185-1D41-1CC5-2767-C3AA47E6F940}"/>
            </a:ext>
          </a:extLst>
        </xdr:cNvPr>
        <xdr:cNvSpPr/>
      </xdr:nvSpPr>
      <xdr:spPr>
        <a:xfrm rot="16200000">
          <a:off x="10459720" y="9347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5</xdr:row>
      <xdr:rowOff>91440</xdr:rowOff>
    </xdr:from>
    <xdr:to>
      <xdr:col>13</xdr:col>
      <xdr:colOff>0</xdr:colOff>
      <xdr:row>7</xdr:row>
      <xdr:rowOff>91440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DF5C051E-2EDA-5AB2-6BE1-CEF5665CD4B9}"/>
            </a:ext>
          </a:extLst>
        </xdr:cNvPr>
        <xdr:cNvCxnSpPr/>
      </xdr:nvCxnSpPr>
      <xdr:spPr>
        <a:xfrm flipV="1">
          <a:off x="8862060" y="10134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5</xdr:row>
      <xdr:rowOff>91440</xdr:rowOff>
    </xdr:from>
    <xdr:to>
      <xdr:col>15</xdr:col>
      <xdr:colOff>0</xdr:colOff>
      <xdr:row>5</xdr:row>
      <xdr:rowOff>91440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75265396-9868-282B-9800-9F5796EBC8C0}"/>
            </a:ext>
          </a:extLst>
        </xdr:cNvPr>
        <xdr:cNvCxnSpPr/>
      </xdr:nvCxnSpPr>
      <xdr:spPr>
        <a:xfrm>
          <a:off x="9227820" y="10134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10</xdr:row>
      <xdr:rowOff>12700</xdr:rowOff>
    </xdr:from>
    <xdr:to>
      <xdr:col>15</xdr:col>
      <xdr:colOff>170180</xdr:colOff>
      <xdr:row>10</xdr:row>
      <xdr:rowOff>170180</xdr:rowOff>
    </xdr:to>
    <xdr:sp macro="" textlink="">
      <xdr:nvSpPr>
        <xdr:cNvPr id="65" name="Isosceles Triangle 64">
          <a:extLst>
            <a:ext uri="{FF2B5EF4-FFF2-40B4-BE49-F238E27FC236}">
              <a16:creationId xmlns:a16="http://schemas.microsoft.com/office/drawing/2014/main" id="{B7BC009F-F37A-E513-5A4D-0A760E24CCAE}"/>
            </a:ext>
          </a:extLst>
        </xdr:cNvPr>
        <xdr:cNvSpPr/>
      </xdr:nvSpPr>
      <xdr:spPr>
        <a:xfrm rot="16200000">
          <a:off x="10459720" y="185674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7</xdr:row>
      <xdr:rowOff>91440</xdr:rowOff>
    </xdr:from>
    <xdr:to>
      <xdr:col>13</xdr:col>
      <xdr:colOff>0</xdr:colOff>
      <xdr:row>10</xdr:row>
      <xdr:rowOff>95250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1817DAFB-C690-F558-B45B-634A90919CA5}"/>
            </a:ext>
          </a:extLst>
        </xdr:cNvPr>
        <xdr:cNvCxnSpPr/>
      </xdr:nvCxnSpPr>
      <xdr:spPr>
        <a:xfrm>
          <a:off x="8862060" y="1379220"/>
          <a:ext cx="365760" cy="56007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95250</xdr:rowOff>
    </xdr:from>
    <xdr:to>
      <xdr:col>15</xdr:col>
      <xdr:colOff>0</xdr:colOff>
      <xdr:row>10</xdr:row>
      <xdr:rowOff>95250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D3E0CA74-EE05-37C6-F84E-C95ED88EC4FE}"/>
            </a:ext>
          </a:extLst>
        </xdr:cNvPr>
        <xdr:cNvCxnSpPr/>
      </xdr:nvCxnSpPr>
      <xdr:spPr>
        <a:xfrm>
          <a:off x="9227820" y="193929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7</xdr:row>
      <xdr:rowOff>12700</xdr:rowOff>
    </xdr:from>
    <xdr:to>
      <xdr:col>11</xdr:col>
      <xdr:colOff>170180</xdr:colOff>
      <xdr:row>7</xdr:row>
      <xdr:rowOff>170180</xdr:rowOff>
    </xdr:to>
    <xdr:sp macro="" textlink="">
      <xdr:nvSpPr>
        <xdr:cNvPr id="68" name="Oval 67">
          <a:extLst>
            <a:ext uri="{FF2B5EF4-FFF2-40B4-BE49-F238E27FC236}">
              <a16:creationId xmlns:a16="http://schemas.microsoft.com/office/drawing/2014/main" id="{8C190C93-57FF-A79A-C7AD-4076D43E6481}"/>
            </a:ext>
          </a:extLst>
        </xdr:cNvPr>
        <xdr:cNvSpPr/>
      </xdr:nvSpPr>
      <xdr:spPr>
        <a:xfrm>
          <a:off x="8699500" y="130048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7</xdr:row>
      <xdr:rowOff>91440</xdr:rowOff>
    </xdr:from>
    <xdr:to>
      <xdr:col>9</xdr:col>
      <xdr:colOff>0</xdr:colOff>
      <xdr:row>12</xdr:row>
      <xdr:rowOff>91440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15638B5C-CFB3-2BF8-A59F-641495C42D56}"/>
            </a:ext>
          </a:extLst>
        </xdr:cNvPr>
        <xdr:cNvCxnSpPr/>
      </xdr:nvCxnSpPr>
      <xdr:spPr>
        <a:xfrm flipV="1">
          <a:off x="7101840" y="1379220"/>
          <a:ext cx="365760" cy="929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91440</xdr:rowOff>
    </xdr:from>
    <xdr:to>
      <xdr:col>11</xdr:col>
      <xdr:colOff>0</xdr:colOff>
      <xdr:row>7</xdr:row>
      <xdr:rowOff>91440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7438C60C-21EB-78DF-7B2F-150D68B0886D}"/>
            </a:ext>
          </a:extLst>
        </xdr:cNvPr>
        <xdr:cNvCxnSpPr/>
      </xdr:nvCxnSpPr>
      <xdr:spPr>
        <a:xfrm>
          <a:off x="7467600" y="13792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15</xdr:row>
      <xdr:rowOff>12700</xdr:rowOff>
    </xdr:from>
    <xdr:to>
      <xdr:col>15</xdr:col>
      <xdr:colOff>170180</xdr:colOff>
      <xdr:row>15</xdr:row>
      <xdr:rowOff>170180</xdr:rowOff>
    </xdr:to>
    <xdr:sp macro="" textlink="">
      <xdr:nvSpPr>
        <xdr:cNvPr id="71" name="Isosceles Triangle 70">
          <a:extLst>
            <a:ext uri="{FF2B5EF4-FFF2-40B4-BE49-F238E27FC236}">
              <a16:creationId xmlns:a16="http://schemas.microsoft.com/office/drawing/2014/main" id="{E6721619-02B1-BAE0-65A3-311CAF9717DB}"/>
            </a:ext>
          </a:extLst>
        </xdr:cNvPr>
        <xdr:cNvSpPr/>
      </xdr:nvSpPr>
      <xdr:spPr>
        <a:xfrm rot="16200000">
          <a:off x="10459720" y="279400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15</xdr:row>
      <xdr:rowOff>91440</xdr:rowOff>
    </xdr:from>
    <xdr:to>
      <xdr:col>13</xdr:col>
      <xdr:colOff>0</xdr:colOff>
      <xdr:row>17</xdr:row>
      <xdr:rowOff>95250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23A2EB1F-F203-989C-E44D-7FCBC7C37173}"/>
            </a:ext>
          </a:extLst>
        </xdr:cNvPr>
        <xdr:cNvCxnSpPr/>
      </xdr:nvCxnSpPr>
      <xdr:spPr>
        <a:xfrm flipV="1">
          <a:off x="8862060" y="2872740"/>
          <a:ext cx="365760" cy="36957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15</xdr:row>
      <xdr:rowOff>91440</xdr:rowOff>
    </xdr:from>
    <xdr:to>
      <xdr:col>15</xdr:col>
      <xdr:colOff>0</xdr:colOff>
      <xdr:row>15</xdr:row>
      <xdr:rowOff>91440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DB7AE038-2307-6653-4B75-4DFC3624689D}"/>
            </a:ext>
          </a:extLst>
        </xdr:cNvPr>
        <xdr:cNvCxnSpPr/>
      </xdr:nvCxnSpPr>
      <xdr:spPr>
        <a:xfrm>
          <a:off x="9227820" y="287274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20</xdr:row>
      <xdr:rowOff>12700</xdr:rowOff>
    </xdr:from>
    <xdr:to>
      <xdr:col>15</xdr:col>
      <xdr:colOff>170180</xdr:colOff>
      <xdr:row>20</xdr:row>
      <xdr:rowOff>170180</xdr:rowOff>
    </xdr:to>
    <xdr:sp macro="" textlink="">
      <xdr:nvSpPr>
        <xdr:cNvPr id="74" name="Isosceles Triangle 73">
          <a:extLst>
            <a:ext uri="{FF2B5EF4-FFF2-40B4-BE49-F238E27FC236}">
              <a16:creationId xmlns:a16="http://schemas.microsoft.com/office/drawing/2014/main" id="{92B2E14A-7562-FCF5-0A7F-984448A82A01}"/>
            </a:ext>
          </a:extLst>
        </xdr:cNvPr>
        <xdr:cNvSpPr/>
      </xdr:nvSpPr>
      <xdr:spPr>
        <a:xfrm rot="16200000">
          <a:off x="10459720" y="37160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17</xdr:row>
      <xdr:rowOff>95250</xdr:rowOff>
    </xdr:from>
    <xdr:to>
      <xdr:col>13</xdr:col>
      <xdr:colOff>0</xdr:colOff>
      <xdr:row>20</xdr:row>
      <xdr:rowOff>91440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AAFA5D6D-A7F1-F162-D7F9-45DC0246514A}"/>
            </a:ext>
          </a:extLst>
        </xdr:cNvPr>
        <xdr:cNvCxnSpPr/>
      </xdr:nvCxnSpPr>
      <xdr:spPr>
        <a:xfrm>
          <a:off x="8862060" y="3242310"/>
          <a:ext cx="365760" cy="55245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20</xdr:row>
      <xdr:rowOff>91440</xdr:rowOff>
    </xdr:from>
    <xdr:to>
      <xdr:col>15</xdr:col>
      <xdr:colOff>0</xdr:colOff>
      <xdr:row>20</xdr:row>
      <xdr:rowOff>91440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F8C793C8-37FB-6391-8B46-2DA7102D4481}"/>
            </a:ext>
          </a:extLst>
        </xdr:cNvPr>
        <xdr:cNvCxnSpPr/>
      </xdr:nvCxnSpPr>
      <xdr:spPr>
        <a:xfrm>
          <a:off x="9227820" y="37947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17</xdr:row>
      <xdr:rowOff>12700</xdr:rowOff>
    </xdr:from>
    <xdr:to>
      <xdr:col>11</xdr:col>
      <xdr:colOff>170180</xdr:colOff>
      <xdr:row>17</xdr:row>
      <xdr:rowOff>170180</xdr:rowOff>
    </xdr:to>
    <xdr:sp macro="" textlink="">
      <xdr:nvSpPr>
        <xdr:cNvPr id="77" name="Oval 76">
          <a:extLst>
            <a:ext uri="{FF2B5EF4-FFF2-40B4-BE49-F238E27FC236}">
              <a16:creationId xmlns:a16="http://schemas.microsoft.com/office/drawing/2014/main" id="{71DFBC96-E926-3E44-D92C-0B494556ADAD}"/>
            </a:ext>
          </a:extLst>
        </xdr:cNvPr>
        <xdr:cNvSpPr/>
      </xdr:nvSpPr>
      <xdr:spPr>
        <a:xfrm>
          <a:off x="8699500" y="3159760"/>
          <a:ext cx="157480" cy="15748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12</xdr:row>
      <xdr:rowOff>91440</xdr:rowOff>
    </xdr:from>
    <xdr:to>
      <xdr:col>9</xdr:col>
      <xdr:colOff>0</xdr:colOff>
      <xdr:row>17</xdr:row>
      <xdr:rowOff>95250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ED06518A-5B31-162C-11B0-0E630B0CF9A0}"/>
            </a:ext>
          </a:extLst>
        </xdr:cNvPr>
        <xdr:cNvCxnSpPr/>
      </xdr:nvCxnSpPr>
      <xdr:spPr>
        <a:xfrm>
          <a:off x="7101840" y="2308860"/>
          <a:ext cx="365760" cy="93345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95250</xdr:rowOff>
    </xdr:from>
    <xdr:to>
      <xdr:col>11</xdr:col>
      <xdr:colOff>0</xdr:colOff>
      <xdr:row>17</xdr:row>
      <xdr:rowOff>95250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A6D2F490-37C7-1C0C-06E7-30C02F38C39A}"/>
            </a:ext>
          </a:extLst>
        </xdr:cNvPr>
        <xdr:cNvCxnSpPr/>
      </xdr:nvCxnSpPr>
      <xdr:spPr>
        <a:xfrm>
          <a:off x="7467600" y="324231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12700</xdr:colOff>
      <xdr:row>12</xdr:row>
      <xdr:rowOff>12700</xdr:rowOff>
    </xdr:from>
    <xdr:to>
      <xdr:col>7</xdr:col>
      <xdr:colOff>170181</xdr:colOff>
      <xdr:row>12</xdr:row>
      <xdr:rowOff>170180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7568215B-5132-B1D6-973C-E76EC64EBCDC}"/>
            </a:ext>
          </a:extLst>
        </xdr:cNvPr>
        <xdr:cNvSpPr/>
      </xdr:nvSpPr>
      <xdr:spPr>
        <a:xfrm>
          <a:off x="6939280" y="2230120"/>
          <a:ext cx="157481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6</xdr:col>
      <xdr:colOff>0</xdr:colOff>
      <xdr:row>12</xdr:row>
      <xdr:rowOff>91440</xdr:rowOff>
    </xdr:from>
    <xdr:to>
      <xdr:col>7</xdr:col>
      <xdr:colOff>0</xdr:colOff>
      <xdr:row>12</xdr:row>
      <xdr:rowOff>91440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68AA8B7F-504F-B100-016C-7D170A3E2DCB}"/>
            </a:ext>
          </a:extLst>
        </xdr:cNvPr>
        <xdr:cNvCxnSpPr/>
      </xdr:nvCxnSpPr>
      <xdr:spPr>
        <a:xfrm>
          <a:off x="6316980" y="230886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12700</xdr:colOff>
      <xdr:row>6</xdr:row>
      <xdr:rowOff>12700</xdr:rowOff>
    </xdr:from>
    <xdr:to>
      <xdr:col>15</xdr:col>
      <xdr:colOff>170180</xdr:colOff>
      <xdr:row>6</xdr:row>
      <xdr:rowOff>170180</xdr:rowOff>
    </xdr:to>
    <xdr:sp macro="" textlink="">
      <xdr:nvSpPr>
        <xdr:cNvPr id="57" name="Isosceles Triangle 56">
          <a:extLst>
            <a:ext uri="{FF2B5EF4-FFF2-40B4-BE49-F238E27FC236}">
              <a16:creationId xmlns:a16="http://schemas.microsoft.com/office/drawing/2014/main" id="{3D29C400-A0B2-B7CD-5DA5-4F3A256680B4}"/>
            </a:ext>
          </a:extLst>
        </xdr:cNvPr>
        <xdr:cNvSpPr/>
      </xdr:nvSpPr>
      <xdr:spPr>
        <a:xfrm rot="16200000">
          <a:off x="10459720" y="9347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6</xdr:row>
      <xdr:rowOff>91440</xdr:rowOff>
    </xdr:from>
    <xdr:to>
      <xdr:col>13</xdr:col>
      <xdr:colOff>0</xdr:colOff>
      <xdr:row>8</xdr:row>
      <xdr:rowOff>91440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2A1D1A58-A9B9-AB15-FDB5-1D86A7C6A912}"/>
            </a:ext>
          </a:extLst>
        </xdr:cNvPr>
        <xdr:cNvCxnSpPr/>
      </xdr:nvCxnSpPr>
      <xdr:spPr>
        <a:xfrm flipV="1">
          <a:off x="8862060" y="10134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</xdr:row>
      <xdr:rowOff>91440</xdr:rowOff>
    </xdr:from>
    <xdr:to>
      <xdr:col>15</xdr:col>
      <xdr:colOff>0</xdr:colOff>
      <xdr:row>6</xdr:row>
      <xdr:rowOff>91440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ADFDCE17-CAA1-3948-39B7-CD77B6E53404}"/>
            </a:ext>
          </a:extLst>
        </xdr:cNvPr>
        <xdr:cNvCxnSpPr/>
      </xdr:nvCxnSpPr>
      <xdr:spPr>
        <a:xfrm>
          <a:off x="9227820" y="10134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11</xdr:row>
      <xdr:rowOff>12700</xdr:rowOff>
    </xdr:from>
    <xdr:to>
      <xdr:col>15</xdr:col>
      <xdr:colOff>170180</xdr:colOff>
      <xdr:row>11</xdr:row>
      <xdr:rowOff>170180</xdr:rowOff>
    </xdr:to>
    <xdr:sp macro="" textlink="">
      <xdr:nvSpPr>
        <xdr:cNvPr id="60" name="Isosceles Triangle 59">
          <a:extLst>
            <a:ext uri="{FF2B5EF4-FFF2-40B4-BE49-F238E27FC236}">
              <a16:creationId xmlns:a16="http://schemas.microsoft.com/office/drawing/2014/main" id="{74F0B662-CB81-B7F2-2C5A-D9D91D0E71BA}"/>
            </a:ext>
          </a:extLst>
        </xdr:cNvPr>
        <xdr:cNvSpPr/>
      </xdr:nvSpPr>
      <xdr:spPr>
        <a:xfrm rot="16200000">
          <a:off x="10459720" y="185674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8</xdr:row>
      <xdr:rowOff>91440</xdr:rowOff>
    </xdr:from>
    <xdr:to>
      <xdr:col>13</xdr:col>
      <xdr:colOff>0</xdr:colOff>
      <xdr:row>11</xdr:row>
      <xdr:rowOff>95250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8F4F3336-269A-3251-0718-8224F5F57952}"/>
            </a:ext>
          </a:extLst>
        </xdr:cNvPr>
        <xdr:cNvCxnSpPr/>
      </xdr:nvCxnSpPr>
      <xdr:spPr>
        <a:xfrm>
          <a:off x="8862060" y="1379220"/>
          <a:ext cx="365760" cy="56007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</xdr:row>
      <xdr:rowOff>95250</xdr:rowOff>
    </xdr:from>
    <xdr:to>
      <xdr:col>15</xdr:col>
      <xdr:colOff>0</xdr:colOff>
      <xdr:row>11</xdr:row>
      <xdr:rowOff>95250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F931EE23-70C4-FCBE-3FA6-2CF4F588AFB1}"/>
            </a:ext>
          </a:extLst>
        </xdr:cNvPr>
        <xdr:cNvCxnSpPr/>
      </xdr:nvCxnSpPr>
      <xdr:spPr>
        <a:xfrm>
          <a:off x="9227820" y="193929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8</xdr:row>
      <xdr:rowOff>12700</xdr:rowOff>
    </xdr:from>
    <xdr:to>
      <xdr:col>11</xdr:col>
      <xdr:colOff>170180</xdr:colOff>
      <xdr:row>8</xdr:row>
      <xdr:rowOff>170180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35488116-61BD-BA85-8C8A-58D9B3020F3A}"/>
            </a:ext>
          </a:extLst>
        </xdr:cNvPr>
        <xdr:cNvSpPr/>
      </xdr:nvSpPr>
      <xdr:spPr>
        <a:xfrm>
          <a:off x="8699500" y="130048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8</xdr:row>
      <xdr:rowOff>91440</xdr:rowOff>
    </xdr:from>
    <xdr:to>
      <xdr:col>9</xdr:col>
      <xdr:colOff>0</xdr:colOff>
      <xdr:row>12</xdr:row>
      <xdr:rowOff>91440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A75DD9FA-A363-5B33-8C01-89B41E922645}"/>
            </a:ext>
          </a:extLst>
        </xdr:cNvPr>
        <xdr:cNvCxnSpPr/>
      </xdr:nvCxnSpPr>
      <xdr:spPr>
        <a:xfrm flipV="1">
          <a:off x="7101840" y="1379220"/>
          <a:ext cx="365760" cy="746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91440</xdr:rowOff>
    </xdr:from>
    <xdr:to>
      <xdr:col>11</xdr:col>
      <xdr:colOff>0</xdr:colOff>
      <xdr:row>8</xdr:row>
      <xdr:rowOff>91440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F833B3DB-6E4C-13D1-D28C-275E01BB4A5C}"/>
            </a:ext>
          </a:extLst>
        </xdr:cNvPr>
        <xdr:cNvCxnSpPr/>
      </xdr:nvCxnSpPr>
      <xdr:spPr>
        <a:xfrm>
          <a:off x="7467600" y="13792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16</xdr:row>
      <xdr:rowOff>12700</xdr:rowOff>
    </xdr:from>
    <xdr:to>
      <xdr:col>11</xdr:col>
      <xdr:colOff>170180</xdr:colOff>
      <xdr:row>16</xdr:row>
      <xdr:rowOff>170180</xdr:rowOff>
    </xdr:to>
    <xdr:sp macro="" textlink="">
      <xdr:nvSpPr>
        <xdr:cNvPr id="66" name="Isosceles Triangle 65">
          <a:extLst>
            <a:ext uri="{FF2B5EF4-FFF2-40B4-BE49-F238E27FC236}">
              <a16:creationId xmlns:a16="http://schemas.microsoft.com/office/drawing/2014/main" id="{53860BA3-7E7D-A2F2-3AF9-5E05E17C3EC6}"/>
            </a:ext>
          </a:extLst>
        </xdr:cNvPr>
        <xdr:cNvSpPr/>
      </xdr:nvSpPr>
      <xdr:spPr>
        <a:xfrm rot="16200000">
          <a:off x="8699500" y="279400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16</xdr:row>
      <xdr:rowOff>91440</xdr:rowOff>
    </xdr:from>
    <xdr:to>
      <xdr:col>16</xdr:col>
      <xdr:colOff>0</xdr:colOff>
      <xdr:row>16</xdr:row>
      <xdr:rowOff>91440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88AD3883-B7E1-B6AE-CAF3-0C6AB4D63B35}"/>
            </a:ext>
          </a:extLst>
        </xdr:cNvPr>
        <xdr:cNvCxnSpPr/>
      </xdr:nvCxnSpPr>
      <xdr:spPr>
        <a:xfrm>
          <a:off x="8862060" y="2872740"/>
          <a:ext cx="1760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91440</xdr:rowOff>
    </xdr:from>
    <xdr:to>
      <xdr:col>9</xdr:col>
      <xdr:colOff>0</xdr:colOff>
      <xdr:row>16</xdr:row>
      <xdr:rowOff>91440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CF8ABAFB-1112-D554-0D8A-3796CC2C2865}"/>
            </a:ext>
          </a:extLst>
        </xdr:cNvPr>
        <xdr:cNvCxnSpPr/>
      </xdr:nvCxnSpPr>
      <xdr:spPr>
        <a:xfrm>
          <a:off x="7101840" y="2125980"/>
          <a:ext cx="365760" cy="746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16</xdr:row>
      <xdr:rowOff>91440</xdr:rowOff>
    </xdr:from>
    <xdr:to>
      <xdr:col>11</xdr:col>
      <xdr:colOff>0</xdr:colOff>
      <xdr:row>16</xdr:row>
      <xdr:rowOff>91440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AE78EFF1-4034-E71D-72AE-EEC45D4871C5}"/>
            </a:ext>
          </a:extLst>
        </xdr:cNvPr>
        <xdr:cNvCxnSpPr/>
      </xdr:nvCxnSpPr>
      <xdr:spPr>
        <a:xfrm>
          <a:off x="7467600" y="287274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12700</xdr:colOff>
      <xdr:row>12</xdr:row>
      <xdr:rowOff>12700</xdr:rowOff>
    </xdr:from>
    <xdr:to>
      <xdr:col>7</xdr:col>
      <xdr:colOff>170181</xdr:colOff>
      <xdr:row>12</xdr:row>
      <xdr:rowOff>170180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104D5533-037F-251C-90E3-4C5B9B25E3A9}"/>
            </a:ext>
          </a:extLst>
        </xdr:cNvPr>
        <xdr:cNvSpPr/>
      </xdr:nvSpPr>
      <xdr:spPr>
        <a:xfrm>
          <a:off x="6939280" y="2047240"/>
          <a:ext cx="157481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6</xdr:col>
      <xdr:colOff>0</xdr:colOff>
      <xdr:row>12</xdr:row>
      <xdr:rowOff>91440</xdr:rowOff>
    </xdr:from>
    <xdr:to>
      <xdr:col>7</xdr:col>
      <xdr:colOff>0</xdr:colOff>
      <xdr:row>12</xdr:row>
      <xdr:rowOff>91440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8BB13E97-5D31-5297-A857-1BDFA4EF4FFB}"/>
            </a:ext>
          </a:extLst>
        </xdr:cNvPr>
        <xdr:cNvCxnSpPr/>
      </xdr:nvCxnSpPr>
      <xdr:spPr>
        <a:xfrm>
          <a:off x="6316980" y="212598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12700</xdr:colOff>
      <xdr:row>5</xdr:row>
      <xdr:rowOff>12700</xdr:rowOff>
    </xdr:from>
    <xdr:to>
      <xdr:col>19</xdr:col>
      <xdr:colOff>170180</xdr:colOff>
      <xdr:row>5</xdr:row>
      <xdr:rowOff>170180</xdr:rowOff>
    </xdr:to>
    <xdr:sp macro="" textlink="">
      <xdr:nvSpPr>
        <xdr:cNvPr id="111" name="Isosceles Triangle 110">
          <a:extLst>
            <a:ext uri="{FF2B5EF4-FFF2-40B4-BE49-F238E27FC236}">
              <a16:creationId xmlns:a16="http://schemas.microsoft.com/office/drawing/2014/main" id="{B76D633A-E0C6-BC15-151F-EB245DD0AB9A}"/>
            </a:ext>
          </a:extLst>
        </xdr:cNvPr>
        <xdr:cNvSpPr/>
      </xdr:nvSpPr>
      <xdr:spPr>
        <a:xfrm rot="16200000">
          <a:off x="11069320" y="9347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5</xdr:row>
      <xdr:rowOff>91440</xdr:rowOff>
    </xdr:from>
    <xdr:to>
      <xdr:col>17</xdr:col>
      <xdr:colOff>0</xdr:colOff>
      <xdr:row>7</xdr:row>
      <xdr:rowOff>91440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E7322BC2-457F-3EC2-7B16-2953887057D1}"/>
            </a:ext>
          </a:extLst>
        </xdr:cNvPr>
        <xdr:cNvCxnSpPr/>
      </xdr:nvCxnSpPr>
      <xdr:spPr>
        <a:xfrm flipV="1">
          <a:off x="9471660" y="10134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5</xdr:row>
      <xdr:rowOff>91440</xdr:rowOff>
    </xdr:from>
    <xdr:to>
      <xdr:col>19</xdr:col>
      <xdr:colOff>0</xdr:colOff>
      <xdr:row>5</xdr:row>
      <xdr:rowOff>91440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2F60FE36-0B17-869F-5B0A-1D022C9A0293}"/>
            </a:ext>
          </a:extLst>
        </xdr:cNvPr>
        <xdr:cNvCxnSpPr/>
      </xdr:nvCxnSpPr>
      <xdr:spPr>
        <a:xfrm>
          <a:off x="9837420" y="10134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10</xdr:row>
      <xdr:rowOff>12700</xdr:rowOff>
    </xdr:from>
    <xdr:to>
      <xdr:col>19</xdr:col>
      <xdr:colOff>170180</xdr:colOff>
      <xdr:row>10</xdr:row>
      <xdr:rowOff>170180</xdr:rowOff>
    </xdr:to>
    <xdr:sp macro="" textlink="">
      <xdr:nvSpPr>
        <xdr:cNvPr id="114" name="Isosceles Triangle 113">
          <a:extLst>
            <a:ext uri="{FF2B5EF4-FFF2-40B4-BE49-F238E27FC236}">
              <a16:creationId xmlns:a16="http://schemas.microsoft.com/office/drawing/2014/main" id="{CD905C48-6AE8-9A66-CFB1-5D5778368095}"/>
            </a:ext>
          </a:extLst>
        </xdr:cNvPr>
        <xdr:cNvSpPr/>
      </xdr:nvSpPr>
      <xdr:spPr>
        <a:xfrm rot="16200000">
          <a:off x="11069320" y="185674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7</xdr:row>
      <xdr:rowOff>91440</xdr:rowOff>
    </xdr:from>
    <xdr:to>
      <xdr:col>17</xdr:col>
      <xdr:colOff>0</xdr:colOff>
      <xdr:row>10</xdr:row>
      <xdr:rowOff>95250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BBBC9D73-7422-1C08-9FD1-9739851BE0D5}"/>
            </a:ext>
          </a:extLst>
        </xdr:cNvPr>
        <xdr:cNvCxnSpPr/>
      </xdr:nvCxnSpPr>
      <xdr:spPr>
        <a:xfrm>
          <a:off x="9471660" y="1379220"/>
          <a:ext cx="365760" cy="56007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95250</xdr:rowOff>
    </xdr:from>
    <xdr:to>
      <xdr:col>19</xdr:col>
      <xdr:colOff>0</xdr:colOff>
      <xdr:row>10</xdr:row>
      <xdr:rowOff>95250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0675AC19-DB79-0ACC-E4A5-B36148D84DE6}"/>
            </a:ext>
          </a:extLst>
        </xdr:cNvPr>
        <xdr:cNvCxnSpPr/>
      </xdr:nvCxnSpPr>
      <xdr:spPr>
        <a:xfrm>
          <a:off x="9837420" y="193929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7</xdr:row>
      <xdr:rowOff>12700</xdr:rowOff>
    </xdr:from>
    <xdr:to>
      <xdr:col>15</xdr:col>
      <xdr:colOff>170180</xdr:colOff>
      <xdr:row>7</xdr:row>
      <xdr:rowOff>170180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31B94B1-B94E-123E-9824-067DCBFDC4B4}"/>
            </a:ext>
          </a:extLst>
        </xdr:cNvPr>
        <xdr:cNvSpPr/>
      </xdr:nvSpPr>
      <xdr:spPr>
        <a:xfrm>
          <a:off x="9309100" y="130048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7</xdr:row>
      <xdr:rowOff>91440</xdr:rowOff>
    </xdr:from>
    <xdr:to>
      <xdr:col>13</xdr:col>
      <xdr:colOff>0</xdr:colOff>
      <xdr:row>11</xdr:row>
      <xdr:rowOff>91440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E561B446-EED8-2481-764C-1998E0D46E17}"/>
            </a:ext>
          </a:extLst>
        </xdr:cNvPr>
        <xdr:cNvCxnSpPr/>
      </xdr:nvCxnSpPr>
      <xdr:spPr>
        <a:xfrm flipV="1">
          <a:off x="7711440" y="1379220"/>
          <a:ext cx="365760" cy="746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91440</xdr:rowOff>
    </xdr:from>
    <xdr:to>
      <xdr:col>15</xdr:col>
      <xdr:colOff>0</xdr:colOff>
      <xdr:row>7</xdr:row>
      <xdr:rowOff>91440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5F5827CF-1C03-E0C8-B60A-06E0B06646B6}"/>
            </a:ext>
          </a:extLst>
        </xdr:cNvPr>
        <xdr:cNvCxnSpPr/>
      </xdr:nvCxnSpPr>
      <xdr:spPr>
        <a:xfrm>
          <a:off x="8077200" y="13792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15</xdr:row>
      <xdr:rowOff>12700</xdr:rowOff>
    </xdr:from>
    <xdr:to>
      <xdr:col>15</xdr:col>
      <xdr:colOff>170180</xdr:colOff>
      <xdr:row>15</xdr:row>
      <xdr:rowOff>170180</xdr:rowOff>
    </xdr:to>
    <xdr:sp macro="" textlink="">
      <xdr:nvSpPr>
        <xdr:cNvPr id="120" name="Isosceles Triangle 119">
          <a:extLst>
            <a:ext uri="{FF2B5EF4-FFF2-40B4-BE49-F238E27FC236}">
              <a16:creationId xmlns:a16="http://schemas.microsoft.com/office/drawing/2014/main" id="{F281B7FD-6815-A632-76B4-B745804509DC}"/>
            </a:ext>
          </a:extLst>
        </xdr:cNvPr>
        <xdr:cNvSpPr/>
      </xdr:nvSpPr>
      <xdr:spPr>
        <a:xfrm rot="16200000">
          <a:off x="9309100" y="279400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15</xdr:row>
      <xdr:rowOff>91440</xdr:rowOff>
    </xdr:from>
    <xdr:to>
      <xdr:col>20</xdr:col>
      <xdr:colOff>0</xdr:colOff>
      <xdr:row>15</xdr:row>
      <xdr:rowOff>91440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0567BFAD-12D1-6226-6857-44C945549B4E}"/>
            </a:ext>
          </a:extLst>
        </xdr:cNvPr>
        <xdr:cNvCxnSpPr/>
      </xdr:nvCxnSpPr>
      <xdr:spPr>
        <a:xfrm>
          <a:off x="9471660" y="2872740"/>
          <a:ext cx="1760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91440</xdr:rowOff>
    </xdr:from>
    <xdr:to>
      <xdr:col>13</xdr:col>
      <xdr:colOff>0</xdr:colOff>
      <xdr:row>15</xdr:row>
      <xdr:rowOff>91440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CCAC1160-9F04-3FE6-D248-E5243C4C7CBB}"/>
            </a:ext>
          </a:extLst>
        </xdr:cNvPr>
        <xdr:cNvCxnSpPr/>
      </xdr:nvCxnSpPr>
      <xdr:spPr>
        <a:xfrm>
          <a:off x="7711440" y="2125980"/>
          <a:ext cx="365760" cy="746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15</xdr:row>
      <xdr:rowOff>91440</xdr:rowOff>
    </xdr:from>
    <xdr:to>
      <xdr:col>15</xdr:col>
      <xdr:colOff>0</xdr:colOff>
      <xdr:row>15</xdr:row>
      <xdr:rowOff>91440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F407344A-24B1-B043-9363-AA0A5CB8CA27}"/>
            </a:ext>
          </a:extLst>
        </xdr:cNvPr>
        <xdr:cNvCxnSpPr/>
      </xdr:nvCxnSpPr>
      <xdr:spPr>
        <a:xfrm>
          <a:off x="8077200" y="287274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11</xdr:row>
      <xdr:rowOff>12700</xdr:rowOff>
    </xdr:from>
    <xdr:to>
      <xdr:col>11</xdr:col>
      <xdr:colOff>170181</xdr:colOff>
      <xdr:row>11</xdr:row>
      <xdr:rowOff>170180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80FA2A65-416D-50C4-4F9F-C3FC3E402673}"/>
            </a:ext>
          </a:extLst>
        </xdr:cNvPr>
        <xdr:cNvSpPr/>
      </xdr:nvSpPr>
      <xdr:spPr>
        <a:xfrm>
          <a:off x="7548880" y="2047240"/>
          <a:ext cx="157481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11</xdr:row>
      <xdr:rowOff>91440</xdr:rowOff>
    </xdr:from>
    <xdr:to>
      <xdr:col>9</xdr:col>
      <xdr:colOff>0</xdr:colOff>
      <xdr:row>18</xdr:row>
      <xdr:rowOff>91440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AD392689-B678-C1DA-3443-55DCD1DA73F5}"/>
            </a:ext>
          </a:extLst>
        </xdr:cNvPr>
        <xdr:cNvCxnSpPr/>
      </xdr:nvCxnSpPr>
      <xdr:spPr>
        <a:xfrm flipV="1">
          <a:off x="5951220" y="2125980"/>
          <a:ext cx="365760" cy="130302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91440</xdr:rowOff>
    </xdr:from>
    <xdr:to>
      <xdr:col>11</xdr:col>
      <xdr:colOff>0</xdr:colOff>
      <xdr:row>11</xdr:row>
      <xdr:rowOff>91440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A909D8E2-EA30-F1E4-4B67-A33518A46CE9}"/>
            </a:ext>
          </a:extLst>
        </xdr:cNvPr>
        <xdr:cNvCxnSpPr/>
      </xdr:nvCxnSpPr>
      <xdr:spPr>
        <a:xfrm>
          <a:off x="6316980" y="21259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20</xdr:row>
      <xdr:rowOff>12700</xdr:rowOff>
    </xdr:from>
    <xdr:to>
      <xdr:col>19</xdr:col>
      <xdr:colOff>170180</xdr:colOff>
      <xdr:row>20</xdr:row>
      <xdr:rowOff>170180</xdr:rowOff>
    </xdr:to>
    <xdr:sp macro="" textlink="">
      <xdr:nvSpPr>
        <xdr:cNvPr id="127" name="Isosceles Triangle 126">
          <a:extLst>
            <a:ext uri="{FF2B5EF4-FFF2-40B4-BE49-F238E27FC236}">
              <a16:creationId xmlns:a16="http://schemas.microsoft.com/office/drawing/2014/main" id="{0B96C2AF-D919-5489-A73A-D678D82E856C}"/>
            </a:ext>
          </a:extLst>
        </xdr:cNvPr>
        <xdr:cNvSpPr/>
      </xdr:nvSpPr>
      <xdr:spPr>
        <a:xfrm rot="16200000">
          <a:off x="11069320" y="37160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20</xdr:row>
      <xdr:rowOff>91440</xdr:rowOff>
    </xdr:from>
    <xdr:to>
      <xdr:col>17</xdr:col>
      <xdr:colOff>0</xdr:colOff>
      <xdr:row>22</xdr:row>
      <xdr:rowOff>91440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15D1C57A-3482-50BE-DE8C-AE64ED7059FE}"/>
            </a:ext>
          </a:extLst>
        </xdr:cNvPr>
        <xdr:cNvCxnSpPr/>
      </xdr:nvCxnSpPr>
      <xdr:spPr>
        <a:xfrm flipV="1">
          <a:off x="9471660" y="3794760"/>
          <a:ext cx="36576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20</xdr:row>
      <xdr:rowOff>91440</xdr:rowOff>
    </xdr:from>
    <xdr:to>
      <xdr:col>19</xdr:col>
      <xdr:colOff>0</xdr:colOff>
      <xdr:row>20</xdr:row>
      <xdr:rowOff>91440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8ACE73F4-32B9-C7F1-2993-7F38E0DF8E39}"/>
            </a:ext>
          </a:extLst>
        </xdr:cNvPr>
        <xdr:cNvCxnSpPr/>
      </xdr:nvCxnSpPr>
      <xdr:spPr>
        <a:xfrm>
          <a:off x="9837420" y="37947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</xdr:colOff>
      <xdr:row>25</xdr:row>
      <xdr:rowOff>12700</xdr:rowOff>
    </xdr:from>
    <xdr:to>
      <xdr:col>19</xdr:col>
      <xdr:colOff>170180</xdr:colOff>
      <xdr:row>25</xdr:row>
      <xdr:rowOff>170180</xdr:rowOff>
    </xdr:to>
    <xdr:sp macro="" textlink="">
      <xdr:nvSpPr>
        <xdr:cNvPr id="130" name="Isosceles Triangle 129">
          <a:extLst>
            <a:ext uri="{FF2B5EF4-FFF2-40B4-BE49-F238E27FC236}">
              <a16:creationId xmlns:a16="http://schemas.microsoft.com/office/drawing/2014/main" id="{0C7C0CCC-0D5A-9D0A-C59A-90DDDE4CE906}"/>
            </a:ext>
          </a:extLst>
        </xdr:cNvPr>
        <xdr:cNvSpPr/>
      </xdr:nvSpPr>
      <xdr:spPr>
        <a:xfrm rot="16200000">
          <a:off x="11069320" y="46304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22</xdr:row>
      <xdr:rowOff>91440</xdr:rowOff>
    </xdr:from>
    <xdr:to>
      <xdr:col>17</xdr:col>
      <xdr:colOff>0</xdr:colOff>
      <xdr:row>25</xdr:row>
      <xdr:rowOff>91440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A63BAB70-BBF4-E57F-CA35-3FED57E15848}"/>
            </a:ext>
          </a:extLst>
        </xdr:cNvPr>
        <xdr:cNvCxnSpPr/>
      </xdr:nvCxnSpPr>
      <xdr:spPr>
        <a:xfrm>
          <a:off x="9471660" y="4160520"/>
          <a:ext cx="365760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25</xdr:row>
      <xdr:rowOff>91440</xdr:rowOff>
    </xdr:from>
    <xdr:to>
      <xdr:col>19</xdr:col>
      <xdr:colOff>0</xdr:colOff>
      <xdr:row>25</xdr:row>
      <xdr:rowOff>91440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FA603AB1-B7F2-8DB3-0143-8E55FFEC8216}"/>
            </a:ext>
          </a:extLst>
        </xdr:cNvPr>
        <xdr:cNvCxnSpPr/>
      </xdr:nvCxnSpPr>
      <xdr:spPr>
        <a:xfrm>
          <a:off x="9837420" y="47091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22</xdr:row>
      <xdr:rowOff>12700</xdr:rowOff>
    </xdr:from>
    <xdr:to>
      <xdr:col>15</xdr:col>
      <xdr:colOff>170180</xdr:colOff>
      <xdr:row>22</xdr:row>
      <xdr:rowOff>170180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3CE9FAF-C614-5597-69EF-206CEB092924}"/>
            </a:ext>
          </a:extLst>
        </xdr:cNvPr>
        <xdr:cNvSpPr/>
      </xdr:nvSpPr>
      <xdr:spPr>
        <a:xfrm>
          <a:off x="9309100" y="408178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22</xdr:row>
      <xdr:rowOff>91440</xdr:rowOff>
    </xdr:from>
    <xdr:to>
      <xdr:col>13</xdr:col>
      <xdr:colOff>0</xdr:colOff>
      <xdr:row>26</xdr:row>
      <xdr:rowOff>91440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3D073ECB-80C2-B263-7991-D8284C560B71}"/>
            </a:ext>
          </a:extLst>
        </xdr:cNvPr>
        <xdr:cNvCxnSpPr/>
      </xdr:nvCxnSpPr>
      <xdr:spPr>
        <a:xfrm flipV="1">
          <a:off x="7711440" y="4160520"/>
          <a:ext cx="365760" cy="73152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22</xdr:row>
      <xdr:rowOff>91440</xdr:rowOff>
    </xdr:from>
    <xdr:to>
      <xdr:col>15</xdr:col>
      <xdr:colOff>0</xdr:colOff>
      <xdr:row>22</xdr:row>
      <xdr:rowOff>91440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9748A350-6E84-F679-FFFE-11F0C166DDC8}"/>
            </a:ext>
          </a:extLst>
        </xdr:cNvPr>
        <xdr:cNvCxnSpPr/>
      </xdr:nvCxnSpPr>
      <xdr:spPr>
        <a:xfrm>
          <a:off x="8077200" y="41605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30</xdr:row>
      <xdr:rowOff>12700</xdr:rowOff>
    </xdr:from>
    <xdr:to>
      <xdr:col>15</xdr:col>
      <xdr:colOff>170180</xdr:colOff>
      <xdr:row>30</xdr:row>
      <xdr:rowOff>170180</xdr:rowOff>
    </xdr:to>
    <xdr:sp macro="" textlink="">
      <xdr:nvSpPr>
        <xdr:cNvPr id="136" name="Isosceles Triangle 135">
          <a:extLst>
            <a:ext uri="{FF2B5EF4-FFF2-40B4-BE49-F238E27FC236}">
              <a16:creationId xmlns:a16="http://schemas.microsoft.com/office/drawing/2014/main" id="{6BAD8C61-D7AE-FA43-F77E-8B4AC7F2FF55}"/>
            </a:ext>
          </a:extLst>
        </xdr:cNvPr>
        <xdr:cNvSpPr/>
      </xdr:nvSpPr>
      <xdr:spPr>
        <a:xfrm rot="16200000">
          <a:off x="9309100" y="5544820"/>
          <a:ext cx="157480" cy="15748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16</xdr:col>
      <xdr:colOff>0</xdr:colOff>
      <xdr:row>30</xdr:row>
      <xdr:rowOff>91440</xdr:rowOff>
    </xdr:from>
    <xdr:to>
      <xdr:col>20</xdr:col>
      <xdr:colOff>0</xdr:colOff>
      <xdr:row>30</xdr:row>
      <xdr:rowOff>91440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67685A2D-7DDB-CCEA-B49B-61880599ABB7}"/>
            </a:ext>
          </a:extLst>
        </xdr:cNvPr>
        <xdr:cNvCxnSpPr/>
      </xdr:nvCxnSpPr>
      <xdr:spPr>
        <a:xfrm>
          <a:off x="9471660" y="5623560"/>
          <a:ext cx="1760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26</xdr:row>
      <xdr:rowOff>91440</xdr:rowOff>
    </xdr:from>
    <xdr:to>
      <xdr:col>13</xdr:col>
      <xdr:colOff>0</xdr:colOff>
      <xdr:row>30</xdr:row>
      <xdr:rowOff>91440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3C47AF0F-4531-B03D-EDBC-BCB2A34C9F58}"/>
            </a:ext>
          </a:extLst>
        </xdr:cNvPr>
        <xdr:cNvCxnSpPr/>
      </xdr:nvCxnSpPr>
      <xdr:spPr>
        <a:xfrm>
          <a:off x="7711440" y="4892040"/>
          <a:ext cx="365760" cy="73152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30</xdr:row>
      <xdr:rowOff>91440</xdr:rowOff>
    </xdr:from>
    <xdr:to>
      <xdr:col>15</xdr:col>
      <xdr:colOff>0</xdr:colOff>
      <xdr:row>30</xdr:row>
      <xdr:rowOff>91440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19E02590-C2A1-6F87-006B-F51656B7E049}"/>
            </a:ext>
          </a:extLst>
        </xdr:cNvPr>
        <xdr:cNvCxnSpPr/>
      </xdr:nvCxnSpPr>
      <xdr:spPr>
        <a:xfrm>
          <a:off x="8077200" y="56235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26</xdr:row>
      <xdr:rowOff>12700</xdr:rowOff>
    </xdr:from>
    <xdr:to>
      <xdr:col>11</xdr:col>
      <xdr:colOff>170181</xdr:colOff>
      <xdr:row>26</xdr:row>
      <xdr:rowOff>170180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F1F01005-9E6E-E611-4D7E-C1162AF4359F}"/>
            </a:ext>
          </a:extLst>
        </xdr:cNvPr>
        <xdr:cNvSpPr/>
      </xdr:nvSpPr>
      <xdr:spPr>
        <a:xfrm>
          <a:off x="7548880" y="4813300"/>
          <a:ext cx="157481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18</xdr:row>
      <xdr:rowOff>91440</xdr:rowOff>
    </xdr:from>
    <xdr:to>
      <xdr:col>9</xdr:col>
      <xdr:colOff>0</xdr:colOff>
      <xdr:row>26</xdr:row>
      <xdr:rowOff>91440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500D197D-DF77-9C3D-F549-BF653A172E18}"/>
            </a:ext>
          </a:extLst>
        </xdr:cNvPr>
        <xdr:cNvCxnSpPr/>
      </xdr:nvCxnSpPr>
      <xdr:spPr>
        <a:xfrm>
          <a:off x="5951220" y="3429000"/>
          <a:ext cx="365760" cy="14630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91440</xdr:rowOff>
    </xdr:from>
    <xdr:to>
      <xdr:col>11</xdr:col>
      <xdr:colOff>0</xdr:colOff>
      <xdr:row>26</xdr:row>
      <xdr:rowOff>91440</xdr:rowOff>
    </xdr:to>
    <xdr:cxnSp macro="">
      <xdr:nvCxnSpPr>
        <xdr:cNvPr id="142" name="Straight Connector 141">
          <a:extLst>
            <a:ext uri="{FF2B5EF4-FFF2-40B4-BE49-F238E27FC236}">
              <a16:creationId xmlns:a16="http://schemas.microsoft.com/office/drawing/2014/main" id="{27BEF3EA-6F6A-2C36-4FAB-2AB5A97A5FA4}"/>
            </a:ext>
          </a:extLst>
        </xdr:cNvPr>
        <xdr:cNvCxnSpPr/>
      </xdr:nvCxnSpPr>
      <xdr:spPr>
        <a:xfrm>
          <a:off x="6316980" y="489204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12700</xdr:colOff>
      <xdr:row>18</xdr:row>
      <xdr:rowOff>12700</xdr:rowOff>
    </xdr:from>
    <xdr:to>
      <xdr:col>7</xdr:col>
      <xdr:colOff>170180</xdr:colOff>
      <xdr:row>18</xdr:row>
      <xdr:rowOff>170180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A6C6CDC8-A363-C589-5DE6-39425979F9E0}"/>
            </a:ext>
          </a:extLst>
        </xdr:cNvPr>
        <xdr:cNvSpPr/>
      </xdr:nvSpPr>
      <xdr:spPr>
        <a:xfrm>
          <a:off x="5788660" y="3350260"/>
          <a:ext cx="157480" cy="15748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6</xdr:col>
      <xdr:colOff>0</xdr:colOff>
      <xdr:row>18</xdr:row>
      <xdr:rowOff>91440</xdr:rowOff>
    </xdr:from>
    <xdr:to>
      <xdr:col>7</xdr:col>
      <xdr:colOff>0</xdr:colOff>
      <xdr:row>18</xdr:row>
      <xdr:rowOff>91440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8C4BBE9D-3A5A-94D3-47B3-03231F0207B3}"/>
            </a:ext>
          </a:extLst>
        </xdr:cNvPr>
        <xdr:cNvCxnSpPr/>
      </xdr:nvCxnSpPr>
      <xdr:spPr>
        <a:xfrm>
          <a:off x="5166360" y="342900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315929</xdr:colOff>
      <xdr:row>2</xdr:row>
      <xdr:rowOff>87630</xdr:rowOff>
    </xdr:from>
    <xdr:to>
      <xdr:col>34</xdr:col>
      <xdr:colOff>454946</xdr:colOff>
      <xdr:row>32</xdr:row>
      <xdr:rowOff>161925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F50CE86E-43B7-514C-0566-1C9C37B19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17404" y="449580"/>
          <a:ext cx="8063817" cy="5551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12700</xdr:colOff>
      <xdr:row>5</xdr:row>
      <xdr:rowOff>12700</xdr:rowOff>
    </xdr:from>
    <xdr:to>
      <xdr:col>17</xdr:col>
      <xdr:colOff>162560</xdr:colOff>
      <xdr:row>5</xdr:row>
      <xdr:rowOff>162560</xdr:rowOff>
    </xdr:to>
    <xdr:sp macro="" textlink="">
      <xdr:nvSpPr>
        <xdr:cNvPr id="391" name="Isosceles Triangle 390">
          <a:extLst>
            <a:ext uri="{FF2B5EF4-FFF2-40B4-BE49-F238E27FC236}">
              <a16:creationId xmlns:a16="http://schemas.microsoft.com/office/drawing/2014/main" id="{6DEEA281-B9EF-A423-F87F-211A70DD9E6A}"/>
            </a:ext>
          </a:extLst>
        </xdr:cNvPr>
        <xdr:cNvSpPr/>
      </xdr:nvSpPr>
      <xdr:spPr>
        <a:xfrm rot="16200000">
          <a:off x="9248140" y="93472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18</xdr:col>
      <xdr:colOff>0</xdr:colOff>
      <xdr:row>5</xdr:row>
      <xdr:rowOff>91440</xdr:rowOff>
    </xdr:from>
    <xdr:to>
      <xdr:col>30</xdr:col>
      <xdr:colOff>0</xdr:colOff>
      <xdr:row>5</xdr:row>
      <xdr:rowOff>91440</xdr:rowOff>
    </xdr:to>
    <xdr:cxnSp macro="">
      <xdr:nvCxnSpPr>
        <xdr:cNvPr id="392" name="Straight Connector 391">
          <a:extLst>
            <a:ext uri="{FF2B5EF4-FFF2-40B4-BE49-F238E27FC236}">
              <a16:creationId xmlns:a16="http://schemas.microsoft.com/office/drawing/2014/main" id="{AF27D8E9-1C42-2221-A378-558028C98975}"/>
            </a:ext>
          </a:extLst>
        </xdr:cNvPr>
        <xdr:cNvCxnSpPr/>
      </xdr:nvCxnSpPr>
      <xdr:spPr>
        <a:xfrm>
          <a:off x="9403080" y="1013460"/>
          <a:ext cx="5189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</xdr:row>
      <xdr:rowOff>91440</xdr:rowOff>
    </xdr:from>
    <xdr:to>
      <xdr:col>15</xdr:col>
      <xdr:colOff>0</xdr:colOff>
      <xdr:row>7</xdr:row>
      <xdr:rowOff>91440</xdr:rowOff>
    </xdr:to>
    <xdr:cxnSp macro="">
      <xdr:nvCxnSpPr>
        <xdr:cNvPr id="393" name="Straight Connector 392">
          <a:extLst>
            <a:ext uri="{FF2B5EF4-FFF2-40B4-BE49-F238E27FC236}">
              <a16:creationId xmlns:a16="http://schemas.microsoft.com/office/drawing/2014/main" id="{E4C7CD36-ADC7-FD81-A2FB-A16370D9D0A6}"/>
            </a:ext>
          </a:extLst>
        </xdr:cNvPr>
        <xdr:cNvCxnSpPr/>
      </xdr:nvCxnSpPr>
      <xdr:spPr>
        <a:xfrm flipV="1">
          <a:off x="7673340" y="1013460"/>
          <a:ext cx="342900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5</xdr:row>
      <xdr:rowOff>91440</xdr:rowOff>
    </xdr:from>
    <xdr:to>
      <xdr:col>17</xdr:col>
      <xdr:colOff>0</xdr:colOff>
      <xdr:row>5</xdr:row>
      <xdr:rowOff>91440</xdr:rowOff>
    </xdr:to>
    <xdr:cxnSp macro="">
      <xdr:nvCxnSpPr>
        <xdr:cNvPr id="394" name="Straight Connector 393">
          <a:extLst>
            <a:ext uri="{FF2B5EF4-FFF2-40B4-BE49-F238E27FC236}">
              <a16:creationId xmlns:a16="http://schemas.microsoft.com/office/drawing/2014/main" id="{0C528558-41AE-2A96-D8E5-B688F41239A6}"/>
            </a:ext>
          </a:extLst>
        </xdr:cNvPr>
        <xdr:cNvCxnSpPr/>
      </xdr:nvCxnSpPr>
      <xdr:spPr>
        <a:xfrm>
          <a:off x="8016240" y="101346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</xdr:colOff>
      <xdr:row>10</xdr:row>
      <xdr:rowOff>12700</xdr:rowOff>
    </xdr:from>
    <xdr:to>
      <xdr:col>17</xdr:col>
      <xdr:colOff>162560</xdr:colOff>
      <xdr:row>10</xdr:row>
      <xdr:rowOff>162560</xdr:rowOff>
    </xdr:to>
    <xdr:sp macro="" textlink="">
      <xdr:nvSpPr>
        <xdr:cNvPr id="395" name="Isosceles Triangle 394">
          <a:extLst>
            <a:ext uri="{FF2B5EF4-FFF2-40B4-BE49-F238E27FC236}">
              <a16:creationId xmlns:a16="http://schemas.microsoft.com/office/drawing/2014/main" id="{2D1C3323-5554-7EFD-7D54-4B480554A7E8}"/>
            </a:ext>
          </a:extLst>
        </xdr:cNvPr>
        <xdr:cNvSpPr/>
      </xdr:nvSpPr>
      <xdr:spPr>
        <a:xfrm rot="16200000">
          <a:off x="9248140" y="185674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18</xdr:col>
      <xdr:colOff>0</xdr:colOff>
      <xdr:row>10</xdr:row>
      <xdr:rowOff>91440</xdr:rowOff>
    </xdr:from>
    <xdr:to>
      <xdr:col>30</xdr:col>
      <xdr:colOff>0</xdr:colOff>
      <xdr:row>10</xdr:row>
      <xdr:rowOff>91440</xdr:rowOff>
    </xdr:to>
    <xdr:cxnSp macro="">
      <xdr:nvCxnSpPr>
        <xdr:cNvPr id="396" name="Straight Connector 395">
          <a:extLst>
            <a:ext uri="{FF2B5EF4-FFF2-40B4-BE49-F238E27FC236}">
              <a16:creationId xmlns:a16="http://schemas.microsoft.com/office/drawing/2014/main" id="{2D956A61-D850-4D35-CD33-96AF45894532}"/>
            </a:ext>
          </a:extLst>
        </xdr:cNvPr>
        <xdr:cNvCxnSpPr/>
      </xdr:nvCxnSpPr>
      <xdr:spPr>
        <a:xfrm>
          <a:off x="9403080" y="1935480"/>
          <a:ext cx="5189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7</xdr:row>
      <xdr:rowOff>91440</xdr:rowOff>
    </xdr:from>
    <xdr:to>
      <xdr:col>15</xdr:col>
      <xdr:colOff>0</xdr:colOff>
      <xdr:row>10</xdr:row>
      <xdr:rowOff>91440</xdr:rowOff>
    </xdr:to>
    <xdr:cxnSp macro="">
      <xdr:nvCxnSpPr>
        <xdr:cNvPr id="397" name="Straight Connector 396">
          <a:extLst>
            <a:ext uri="{FF2B5EF4-FFF2-40B4-BE49-F238E27FC236}">
              <a16:creationId xmlns:a16="http://schemas.microsoft.com/office/drawing/2014/main" id="{765A5E6D-8570-92F5-3D80-77478B642B95}"/>
            </a:ext>
          </a:extLst>
        </xdr:cNvPr>
        <xdr:cNvCxnSpPr/>
      </xdr:nvCxnSpPr>
      <xdr:spPr>
        <a:xfrm>
          <a:off x="7673340" y="1379220"/>
          <a:ext cx="342900" cy="5562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10</xdr:row>
      <xdr:rowOff>91440</xdr:rowOff>
    </xdr:from>
    <xdr:to>
      <xdr:col>17</xdr:col>
      <xdr:colOff>0</xdr:colOff>
      <xdr:row>10</xdr:row>
      <xdr:rowOff>91440</xdr:rowOff>
    </xdr:to>
    <xdr:cxnSp macro="">
      <xdr:nvCxnSpPr>
        <xdr:cNvPr id="398" name="Straight Connector 397">
          <a:extLst>
            <a:ext uri="{FF2B5EF4-FFF2-40B4-BE49-F238E27FC236}">
              <a16:creationId xmlns:a16="http://schemas.microsoft.com/office/drawing/2014/main" id="{B66FBBA4-43E0-411A-8172-BBD8A22F4DA0}"/>
            </a:ext>
          </a:extLst>
        </xdr:cNvPr>
        <xdr:cNvCxnSpPr/>
      </xdr:nvCxnSpPr>
      <xdr:spPr>
        <a:xfrm>
          <a:off x="8016240" y="19354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12700</xdr:colOff>
      <xdr:row>7</xdr:row>
      <xdr:rowOff>12700</xdr:rowOff>
    </xdr:from>
    <xdr:to>
      <xdr:col>13</xdr:col>
      <xdr:colOff>162560</xdr:colOff>
      <xdr:row>7</xdr:row>
      <xdr:rowOff>162560</xdr:rowOff>
    </xdr:to>
    <xdr:sp macro="" textlink="">
      <xdr:nvSpPr>
        <xdr:cNvPr id="399" name="Rectangle 398">
          <a:extLst>
            <a:ext uri="{FF2B5EF4-FFF2-40B4-BE49-F238E27FC236}">
              <a16:creationId xmlns:a16="http://schemas.microsoft.com/office/drawing/2014/main" id="{8507AB57-021A-0782-8B9E-5003FD202641}"/>
            </a:ext>
          </a:extLst>
        </xdr:cNvPr>
        <xdr:cNvSpPr/>
      </xdr:nvSpPr>
      <xdr:spPr>
        <a:xfrm>
          <a:off x="7518400" y="130048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10</xdr:col>
      <xdr:colOff>0</xdr:colOff>
      <xdr:row>7</xdr:row>
      <xdr:rowOff>91440</xdr:rowOff>
    </xdr:from>
    <xdr:to>
      <xdr:col>11</xdr:col>
      <xdr:colOff>0</xdr:colOff>
      <xdr:row>16</xdr:row>
      <xdr:rowOff>91440</xdr:rowOff>
    </xdr:to>
    <xdr:cxnSp macro="">
      <xdr:nvCxnSpPr>
        <xdr:cNvPr id="400" name="Straight Connector 399">
          <a:extLst>
            <a:ext uri="{FF2B5EF4-FFF2-40B4-BE49-F238E27FC236}">
              <a16:creationId xmlns:a16="http://schemas.microsoft.com/office/drawing/2014/main" id="{3FC4A781-88CF-FF67-8693-4EF4B466BAF0}"/>
            </a:ext>
          </a:extLst>
        </xdr:cNvPr>
        <xdr:cNvCxnSpPr/>
      </xdr:nvCxnSpPr>
      <xdr:spPr>
        <a:xfrm flipV="1">
          <a:off x="5943600" y="1379220"/>
          <a:ext cx="342900" cy="16611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</xdr:row>
      <xdr:rowOff>91440</xdr:rowOff>
    </xdr:from>
    <xdr:to>
      <xdr:col>13</xdr:col>
      <xdr:colOff>0</xdr:colOff>
      <xdr:row>7</xdr:row>
      <xdr:rowOff>91440</xdr:rowOff>
    </xdr:to>
    <xdr:cxnSp macro="">
      <xdr:nvCxnSpPr>
        <xdr:cNvPr id="401" name="Straight Connector 400">
          <a:extLst>
            <a:ext uri="{FF2B5EF4-FFF2-40B4-BE49-F238E27FC236}">
              <a16:creationId xmlns:a16="http://schemas.microsoft.com/office/drawing/2014/main" id="{9CA16DEA-780C-9A87-5AF2-078DCD256AFE}"/>
            </a:ext>
          </a:extLst>
        </xdr:cNvPr>
        <xdr:cNvCxnSpPr/>
      </xdr:nvCxnSpPr>
      <xdr:spPr>
        <a:xfrm>
          <a:off x="6286500" y="13792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</xdr:colOff>
      <xdr:row>15</xdr:row>
      <xdr:rowOff>12700</xdr:rowOff>
    </xdr:from>
    <xdr:to>
      <xdr:col>17</xdr:col>
      <xdr:colOff>162560</xdr:colOff>
      <xdr:row>15</xdr:row>
      <xdr:rowOff>162560</xdr:rowOff>
    </xdr:to>
    <xdr:sp macro="" textlink="">
      <xdr:nvSpPr>
        <xdr:cNvPr id="402" name="Isosceles Triangle 401">
          <a:extLst>
            <a:ext uri="{FF2B5EF4-FFF2-40B4-BE49-F238E27FC236}">
              <a16:creationId xmlns:a16="http://schemas.microsoft.com/office/drawing/2014/main" id="{C78B5A05-FA77-BF02-B182-3A634A247248}"/>
            </a:ext>
          </a:extLst>
        </xdr:cNvPr>
        <xdr:cNvSpPr/>
      </xdr:nvSpPr>
      <xdr:spPr>
        <a:xfrm rot="16200000">
          <a:off x="9248140" y="277876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18</xdr:col>
      <xdr:colOff>0</xdr:colOff>
      <xdr:row>15</xdr:row>
      <xdr:rowOff>91440</xdr:rowOff>
    </xdr:from>
    <xdr:to>
      <xdr:col>30</xdr:col>
      <xdr:colOff>0</xdr:colOff>
      <xdr:row>15</xdr:row>
      <xdr:rowOff>91440</xdr:rowOff>
    </xdr:to>
    <xdr:cxnSp macro="">
      <xdr:nvCxnSpPr>
        <xdr:cNvPr id="403" name="Straight Connector 402">
          <a:extLst>
            <a:ext uri="{FF2B5EF4-FFF2-40B4-BE49-F238E27FC236}">
              <a16:creationId xmlns:a16="http://schemas.microsoft.com/office/drawing/2014/main" id="{BA96036F-4184-90D0-0EFE-79C0CC13E602}"/>
            </a:ext>
          </a:extLst>
        </xdr:cNvPr>
        <xdr:cNvCxnSpPr/>
      </xdr:nvCxnSpPr>
      <xdr:spPr>
        <a:xfrm>
          <a:off x="9403080" y="2857500"/>
          <a:ext cx="5189220" cy="0"/>
        </a:xfrm>
        <a:prstGeom prst="line">
          <a:avLst/>
        </a:prstGeom>
        <a:ln w="9525">
          <a:solidFill>
            <a:srgbClr val="7F7F7F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91440</xdr:rowOff>
    </xdr:from>
    <xdr:to>
      <xdr:col>15</xdr:col>
      <xdr:colOff>0</xdr:colOff>
      <xdr:row>26</xdr:row>
      <xdr:rowOff>91440</xdr:rowOff>
    </xdr:to>
    <xdr:cxnSp macro="">
      <xdr:nvCxnSpPr>
        <xdr:cNvPr id="404" name="Straight Connector 403">
          <a:extLst>
            <a:ext uri="{FF2B5EF4-FFF2-40B4-BE49-F238E27FC236}">
              <a16:creationId xmlns:a16="http://schemas.microsoft.com/office/drawing/2014/main" id="{0557F97C-CC63-72A7-380D-9CD2292F86C6}"/>
            </a:ext>
          </a:extLst>
        </xdr:cNvPr>
        <xdr:cNvCxnSpPr/>
      </xdr:nvCxnSpPr>
      <xdr:spPr>
        <a:xfrm flipV="1">
          <a:off x="7673340" y="2857500"/>
          <a:ext cx="342900" cy="20193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15</xdr:row>
      <xdr:rowOff>91440</xdr:rowOff>
    </xdr:from>
    <xdr:to>
      <xdr:col>17</xdr:col>
      <xdr:colOff>0</xdr:colOff>
      <xdr:row>15</xdr:row>
      <xdr:rowOff>91440</xdr:rowOff>
    </xdr:to>
    <xdr:cxnSp macro="">
      <xdr:nvCxnSpPr>
        <xdr:cNvPr id="405" name="Straight Connector 404">
          <a:extLst>
            <a:ext uri="{FF2B5EF4-FFF2-40B4-BE49-F238E27FC236}">
              <a16:creationId xmlns:a16="http://schemas.microsoft.com/office/drawing/2014/main" id="{69945EC5-5B03-6303-B1FA-265467C941EA}"/>
            </a:ext>
          </a:extLst>
        </xdr:cNvPr>
        <xdr:cNvCxnSpPr/>
      </xdr:nvCxnSpPr>
      <xdr:spPr>
        <a:xfrm>
          <a:off x="8016240" y="285750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20</xdr:row>
      <xdr:rowOff>12700</xdr:rowOff>
    </xdr:from>
    <xdr:to>
      <xdr:col>29</xdr:col>
      <xdr:colOff>162561</xdr:colOff>
      <xdr:row>20</xdr:row>
      <xdr:rowOff>162560</xdr:rowOff>
    </xdr:to>
    <xdr:sp macro="" textlink="">
      <xdr:nvSpPr>
        <xdr:cNvPr id="406" name="Isosceles Triangle 405">
          <a:extLst>
            <a:ext uri="{FF2B5EF4-FFF2-40B4-BE49-F238E27FC236}">
              <a16:creationId xmlns:a16="http://schemas.microsoft.com/office/drawing/2014/main" id="{2C16E536-8CD2-C628-DE76-A5C67DDE77C0}"/>
            </a:ext>
          </a:extLst>
        </xdr:cNvPr>
        <xdr:cNvSpPr/>
      </xdr:nvSpPr>
      <xdr:spPr>
        <a:xfrm rot="16200000">
          <a:off x="14437361" y="37007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20</xdr:row>
      <xdr:rowOff>91440</xdr:rowOff>
    </xdr:from>
    <xdr:to>
      <xdr:col>27</xdr:col>
      <xdr:colOff>1</xdr:colOff>
      <xdr:row>22</xdr:row>
      <xdr:rowOff>91440</xdr:rowOff>
    </xdr:to>
    <xdr:cxnSp macro="">
      <xdr:nvCxnSpPr>
        <xdr:cNvPr id="407" name="Straight Connector 406">
          <a:extLst>
            <a:ext uri="{FF2B5EF4-FFF2-40B4-BE49-F238E27FC236}">
              <a16:creationId xmlns:a16="http://schemas.microsoft.com/office/drawing/2014/main" id="{2FF078BB-48F9-613A-4AAF-0CDD713AB087}"/>
            </a:ext>
          </a:extLst>
        </xdr:cNvPr>
        <xdr:cNvCxnSpPr/>
      </xdr:nvCxnSpPr>
      <xdr:spPr>
        <a:xfrm flipV="1">
          <a:off x="12862560" y="3779520"/>
          <a:ext cx="342901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20</xdr:row>
      <xdr:rowOff>91440</xdr:rowOff>
    </xdr:from>
    <xdr:to>
      <xdr:col>29</xdr:col>
      <xdr:colOff>1</xdr:colOff>
      <xdr:row>20</xdr:row>
      <xdr:rowOff>91440</xdr:rowOff>
    </xdr:to>
    <xdr:cxnSp macro="">
      <xdr:nvCxnSpPr>
        <xdr:cNvPr id="408" name="Straight Connector 407">
          <a:extLst>
            <a:ext uri="{FF2B5EF4-FFF2-40B4-BE49-F238E27FC236}">
              <a16:creationId xmlns:a16="http://schemas.microsoft.com/office/drawing/2014/main" id="{9A3B3C27-C2B4-95CD-7FEB-C98E18A39C8C}"/>
            </a:ext>
          </a:extLst>
        </xdr:cNvPr>
        <xdr:cNvCxnSpPr/>
      </xdr:nvCxnSpPr>
      <xdr:spPr>
        <a:xfrm>
          <a:off x="13205461" y="37795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25</xdr:row>
      <xdr:rowOff>12700</xdr:rowOff>
    </xdr:from>
    <xdr:to>
      <xdr:col>29</xdr:col>
      <xdr:colOff>162561</xdr:colOff>
      <xdr:row>25</xdr:row>
      <xdr:rowOff>162560</xdr:rowOff>
    </xdr:to>
    <xdr:sp macro="" textlink="">
      <xdr:nvSpPr>
        <xdr:cNvPr id="409" name="Isosceles Triangle 408">
          <a:extLst>
            <a:ext uri="{FF2B5EF4-FFF2-40B4-BE49-F238E27FC236}">
              <a16:creationId xmlns:a16="http://schemas.microsoft.com/office/drawing/2014/main" id="{61887EC3-50C9-A64A-4A96-9BA7D0FDCF15}"/>
            </a:ext>
          </a:extLst>
        </xdr:cNvPr>
        <xdr:cNvSpPr/>
      </xdr:nvSpPr>
      <xdr:spPr>
        <a:xfrm rot="16200000">
          <a:off x="14437361" y="46151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22</xdr:row>
      <xdr:rowOff>91440</xdr:rowOff>
    </xdr:from>
    <xdr:to>
      <xdr:col>27</xdr:col>
      <xdr:colOff>1</xdr:colOff>
      <xdr:row>25</xdr:row>
      <xdr:rowOff>91440</xdr:rowOff>
    </xdr:to>
    <xdr:cxnSp macro="">
      <xdr:nvCxnSpPr>
        <xdr:cNvPr id="410" name="Straight Connector 409">
          <a:extLst>
            <a:ext uri="{FF2B5EF4-FFF2-40B4-BE49-F238E27FC236}">
              <a16:creationId xmlns:a16="http://schemas.microsoft.com/office/drawing/2014/main" id="{4B1A3042-6561-ED85-5FDD-942EBC0EF267}"/>
            </a:ext>
          </a:extLst>
        </xdr:cNvPr>
        <xdr:cNvCxnSpPr/>
      </xdr:nvCxnSpPr>
      <xdr:spPr>
        <a:xfrm>
          <a:off x="12862560" y="4145280"/>
          <a:ext cx="342901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25</xdr:row>
      <xdr:rowOff>91440</xdr:rowOff>
    </xdr:from>
    <xdr:to>
      <xdr:col>29</xdr:col>
      <xdr:colOff>1</xdr:colOff>
      <xdr:row>25</xdr:row>
      <xdr:rowOff>91440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6F2A10C8-F665-EC65-967F-6CB5581AAFF7}"/>
            </a:ext>
          </a:extLst>
        </xdr:cNvPr>
        <xdr:cNvCxnSpPr/>
      </xdr:nvCxnSpPr>
      <xdr:spPr>
        <a:xfrm>
          <a:off x="13205461" y="46939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12700</xdr:colOff>
      <xdr:row>22</xdr:row>
      <xdr:rowOff>12700</xdr:rowOff>
    </xdr:from>
    <xdr:to>
      <xdr:col>25</xdr:col>
      <xdr:colOff>162560</xdr:colOff>
      <xdr:row>22</xdr:row>
      <xdr:rowOff>162560</xdr:rowOff>
    </xdr:to>
    <xdr:sp macro="" textlink="">
      <xdr:nvSpPr>
        <xdr:cNvPr id="412" name="Rectangle 411">
          <a:extLst>
            <a:ext uri="{FF2B5EF4-FFF2-40B4-BE49-F238E27FC236}">
              <a16:creationId xmlns:a16="http://schemas.microsoft.com/office/drawing/2014/main" id="{C16372F6-E1EA-5A0A-54C4-758119608FD7}"/>
            </a:ext>
          </a:extLst>
        </xdr:cNvPr>
        <xdr:cNvSpPr/>
      </xdr:nvSpPr>
      <xdr:spPr>
        <a:xfrm>
          <a:off x="12707620" y="40665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22</xdr:col>
      <xdr:colOff>0</xdr:colOff>
      <xdr:row>22</xdr:row>
      <xdr:rowOff>91440</xdr:rowOff>
    </xdr:from>
    <xdr:to>
      <xdr:col>23</xdr:col>
      <xdr:colOff>0</xdr:colOff>
      <xdr:row>27</xdr:row>
      <xdr:rowOff>91440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1D781E1D-0189-FD19-93ED-A471CC25DA12}"/>
            </a:ext>
          </a:extLst>
        </xdr:cNvPr>
        <xdr:cNvCxnSpPr/>
      </xdr:nvCxnSpPr>
      <xdr:spPr>
        <a:xfrm flipV="1">
          <a:off x="11132820" y="4145280"/>
          <a:ext cx="34290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22</xdr:row>
      <xdr:rowOff>91440</xdr:rowOff>
    </xdr:from>
    <xdr:to>
      <xdr:col>25</xdr:col>
      <xdr:colOff>0</xdr:colOff>
      <xdr:row>22</xdr:row>
      <xdr:rowOff>91440</xdr:rowOff>
    </xdr:to>
    <xdr:cxnSp macro="">
      <xdr:nvCxnSpPr>
        <xdr:cNvPr id="414" name="Straight Connector 413">
          <a:extLst>
            <a:ext uri="{FF2B5EF4-FFF2-40B4-BE49-F238E27FC236}">
              <a16:creationId xmlns:a16="http://schemas.microsoft.com/office/drawing/2014/main" id="{0CA09557-1AC4-941F-FA48-E22FB68E0422}"/>
            </a:ext>
          </a:extLst>
        </xdr:cNvPr>
        <xdr:cNvCxnSpPr/>
      </xdr:nvCxnSpPr>
      <xdr:spPr>
        <a:xfrm>
          <a:off x="11475720" y="41452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30</xdr:row>
      <xdr:rowOff>12700</xdr:rowOff>
    </xdr:from>
    <xdr:to>
      <xdr:col>29</xdr:col>
      <xdr:colOff>162561</xdr:colOff>
      <xdr:row>30</xdr:row>
      <xdr:rowOff>162560</xdr:rowOff>
    </xdr:to>
    <xdr:sp macro="" textlink="">
      <xdr:nvSpPr>
        <xdr:cNvPr id="415" name="Isosceles Triangle 414">
          <a:extLst>
            <a:ext uri="{FF2B5EF4-FFF2-40B4-BE49-F238E27FC236}">
              <a16:creationId xmlns:a16="http://schemas.microsoft.com/office/drawing/2014/main" id="{2F7BA0CA-37B8-46AA-1B76-92E7126D5C80}"/>
            </a:ext>
          </a:extLst>
        </xdr:cNvPr>
        <xdr:cNvSpPr/>
      </xdr:nvSpPr>
      <xdr:spPr>
        <a:xfrm rot="16200000">
          <a:off x="14437361" y="55295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30</xdr:row>
      <xdr:rowOff>91440</xdr:rowOff>
    </xdr:from>
    <xdr:to>
      <xdr:col>27</xdr:col>
      <xdr:colOff>1</xdr:colOff>
      <xdr:row>32</xdr:row>
      <xdr:rowOff>91440</xdr:rowOff>
    </xdr:to>
    <xdr:cxnSp macro="">
      <xdr:nvCxnSpPr>
        <xdr:cNvPr id="416" name="Straight Connector 415">
          <a:extLst>
            <a:ext uri="{FF2B5EF4-FFF2-40B4-BE49-F238E27FC236}">
              <a16:creationId xmlns:a16="http://schemas.microsoft.com/office/drawing/2014/main" id="{9D5688F6-99FB-8F5C-51C0-CDF316F6C7EF}"/>
            </a:ext>
          </a:extLst>
        </xdr:cNvPr>
        <xdr:cNvCxnSpPr/>
      </xdr:nvCxnSpPr>
      <xdr:spPr>
        <a:xfrm flipV="1">
          <a:off x="12862560" y="5608320"/>
          <a:ext cx="342901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30</xdr:row>
      <xdr:rowOff>91440</xdr:rowOff>
    </xdr:from>
    <xdr:to>
      <xdr:col>29</xdr:col>
      <xdr:colOff>1</xdr:colOff>
      <xdr:row>30</xdr:row>
      <xdr:rowOff>91440</xdr:rowOff>
    </xdr:to>
    <xdr:cxnSp macro="">
      <xdr:nvCxnSpPr>
        <xdr:cNvPr id="417" name="Straight Connector 416">
          <a:extLst>
            <a:ext uri="{FF2B5EF4-FFF2-40B4-BE49-F238E27FC236}">
              <a16:creationId xmlns:a16="http://schemas.microsoft.com/office/drawing/2014/main" id="{828122CF-B448-21AC-EAEA-9C8BC6E6BA8A}"/>
            </a:ext>
          </a:extLst>
        </xdr:cNvPr>
        <xdr:cNvCxnSpPr/>
      </xdr:nvCxnSpPr>
      <xdr:spPr>
        <a:xfrm>
          <a:off x="13205461" y="56083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35</xdr:row>
      <xdr:rowOff>12700</xdr:rowOff>
    </xdr:from>
    <xdr:to>
      <xdr:col>29</xdr:col>
      <xdr:colOff>162561</xdr:colOff>
      <xdr:row>35</xdr:row>
      <xdr:rowOff>162560</xdr:rowOff>
    </xdr:to>
    <xdr:sp macro="" textlink="">
      <xdr:nvSpPr>
        <xdr:cNvPr id="418" name="Isosceles Triangle 417">
          <a:extLst>
            <a:ext uri="{FF2B5EF4-FFF2-40B4-BE49-F238E27FC236}">
              <a16:creationId xmlns:a16="http://schemas.microsoft.com/office/drawing/2014/main" id="{6853FF8E-C72D-E0E9-2BF9-0613D5660523}"/>
            </a:ext>
          </a:extLst>
        </xdr:cNvPr>
        <xdr:cNvSpPr/>
      </xdr:nvSpPr>
      <xdr:spPr>
        <a:xfrm rot="16200000">
          <a:off x="14437361" y="64439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32</xdr:row>
      <xdr:rowOff>91440</xdr:rowOff>
    </xdr:from>
    <xdr:to>
      <xdr:col>27</xdr:col>
      <xdr:colOff>1</xdr:colOff>
      <xdr:row>35</xdr:row>
      <xdr:rowOff>91440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63814142-9339-69AA-461F-75811E53F2BD}"/>
            </a:ext>
          </a:extLst>
        </xdr:cNvPr>
        <xdr:cNvCxnSpPr/>
      </xdr:nvCxnSpPr>
      <xdr:spPr>
        <a:xfrm>
          <a:off x="12862560" y="5974080"/>
          <a:ext cx="342901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35</xdr:row>
      <xdr:rowOff>91440</xdr:rowOff>
    </xdr:from>
    <xdr:to>
      <xdr:col>29</xdr:col>
      <xdr:colOff>1</xdr:colOff>
      <xdr:row>35</xdr:row>
      <xdr:rowOff>91440</xdr:rowOff>
    </xdr:to>
    <xdr:cxnSp macro="">
      <xdr:nvCxnSpPr>
        <xdr:cNvPr id="420" name="Straight Connector 419">
          <a:extLst>
            <a:ext uri="{FF2B5EF4-FFF2-40B4-BE49-F238E27FC236}">
              <a16:creationId xmlns:a16="http://schemas.microsoft.com/office/drawing/2014/main" id="{338AA9E8-169E-D0D2-C827-1F0BF857F7BB}"/>
            </a:ext>
          </a:extLst>
        </xdr:cNvPr>
        <xdr:cNvCxnSpPr/>
      </xdr:nvCxnSpPr>
      <xdr:spPr>
        <a:xfrm>
          <a:off x="13205461" y="65227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12700</xdr:colOff>
      <xdr:row>32</xdr:row>
      <xdr:rowOff>12700</xdr:rowOff>
    </xdr:from>
    <xdr:to>
      <xdr:col>25</xdr:col>
      <xdr:colOff>162560</xdr:colOff>
      <xdr:row>32</xdr:row>
      <xdr:rowOff>162560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2D82A22C-4447-BF25-DDFB-AEB616AA7EFA}"/>
            </a:ext>
          </a:extLst>
        </xdr:cNvPr>
        <xdr:cNvSpPr/>
      </xdr:nvSpPr>
      <xdr:spPr>
        <a:xfrm>
          <a:off x="12707620" y="58953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22</xdr:col>
      <xdr:colOff>0</xdr:colOff>
      <xdr:row>27</xdr:row>
      <xdr:rowOff>91440</xdr:rowOff>
    </xdr:from>
    <xdr:to>
      <xdr:col>23</xdr:col>
      <xdr:colOff>0</xdr:colOff>
      <xdr:row>32</xdr:row>
      <xdr:rowOff>91440</xdr:rowOff>
    </xdr:to>
    <xdr:cxnSp macro="">
      <xdr:nvCxnSpPr>
        <xdr:cNvPr id="422" name="Straight Connector 421">
          <a:extLst>
            <a:ext uri="{FF2B5EF4-FFF2-40B4-BE49-F238E27FC236}">
              <a16:creationId xmlns:a16="http://schemas.microsoft.com/office/drawing/2014/main" id="{B771F82E-837D-5EB2-2262-FCCC38831D78}"/>
            </a:ext>
          </a:extLst>
        </xdr:cNvPr>
        <xdr:cNvCxnSpPr/>
      </xdr:nvCxnSpPr>
      <xdr:spPr>
        <a:xfrm>
          <a:off x="11132820" y="5059680"/>
          <a:ext cx="34290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32</xdr:row>
      <xdr:rowOff>91440</xdr:rowOff>
    </xdr:from>
    <xdr:to>
      <xdr:col>25</xdr:col>
      <xdr:colOff>0</xdr:colOff>
      <xdr:row>32</xdr:row>
      <xdr:rowOff>91440</xdr:rowOff>
    </xdr:to>
    <xdr:cxnSp macro="">
      <xdr:nvCxnSpPr>
        <xdr:cNvPr id="423" name="Straight Connector 422">
          <a:extLst>
            <a:ext uri="{FF2B5EF4-FFF2-40B4-BE49-F238E27FC236}">
              <a16:creationId xmlns:a16="http://schemas.microsoft.com/office/drawing/2014/main" id="{1CE935A8-7E9F-D79B-5F55-45FC76945969}"/>
            </a:ext>
          </a:extLst>
        </xdr:cNvPr>
        <xdr:cNvCxnSpPr/>
      </xdr:nvCxnSpPr>
      <xdr:spPr>
        <a:xfrm>
          <a:off x="11475720" y="59740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12700</xdr:colOff>
      <xdr:row>27</xdr:row>
      <xdr:rowOff>12700</xdr:rowOff>
    </xdr:from>
    <xdr:to>
      <xdr:col>21</xdr:col>
      <xdr:colOff>162560</xdr:colOff>
      <xdr:row>27</xdr:row>
      <xdr:rowOff>162560</xdr:rowOff>
    </xdr:to>
    <xdr:sp macro="" textlink="">
      <xdr:nvSpPr>
        <xdr:cNvPr id="424" name="Rectangle 423">
          <a:extLst>
            <a:ext uri="{FF2B5EF4-FFF2-40B4-BE49-F238E27FC236}">
              <a16:creationId xmlns:a16="http://schemas.microsoft.com/office/drawing/2014/main" id="{8D1D0686-67C2-DEE4-94BD-CB315CFEE105}"/>
            </a:ext>
          </a:extLst>
        </xdr:cNvPr>
        <xdr:cNvSpPr/>
      </xdr:nvSpPr>
      <xdr:spPr>
        <a:xfrm>
          <a:off x="10977880" y="49809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18</xdr:col>
      <xdr:colOff>0</xdr:colOff>
      <xdr:row>27</xdr:row>
      <xdr:rowOff>91440</xdr:rowOff>
    </xdr:from>
    <xdr:to>
      <xdr:col>19</xdr:col>
      <xdr:colOff>0</xdr:colOff>
      <xdr:row>37</xdr:row>
      <xdr:rowOff>91440</xdr:rowOff>
    </xdr:to>
    <xdr:cxnSp macro="">
      <xdr:nvCxnSpPr>
        <xdr:cNvPr id="425" name="Straight Connector 424">
          <a:extLst>
            <a:ext uri="{FF2B5EF4-FFF2-40B4-BE49-F238E27FC236}">
              <a16:creationId xmlns:a16="http://schemas.microsoft.com/office/drawing/2014/main" id="{71E9F4ED-E44A-7424-D683-386185D5E0CC}"/>
            </a:ext>
          </a:extLst>
        </xdr:cNvPr>
        <xdr:cNvCxnSpPr/>
      </xdr:nvCxnSpPr>
      <xdr:spPr>
        <a:xfrm flipV="1">
          <a:off x="9403080" y="5059680"/>
          <a:ext cx="342900" cy="18288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27</xdr:row>
      <xdr:rowOff>91440</xdr:rowOff>
    </xdr:from>
    <xdr:to>
      <xdr:col>21</xdr:col>
      <xdr:colOff>0</xdr:colOff>
      <xdr:row>27</xdr:row>
      <xdr:rowOff>91440</xdr:rowOff>
    </xdr:to>
    <xdr:cxnSp macro="">
      <xdr:nvCxnSpPr>
        <xdr:cNvPr id="426" name="Straight Connector 425">
          <a:extLst>
            <a:ext uri="{FF2B5EF4-FFF2-40B4-BE49-F238E27FC236}">
              <a16:creationId xmlns:a16="http://schemas.microsoft.com/office/drawing/2014/main" id="{5043CE11-4A3E-9024-F1C0-ED7A08B2D130}"/>
            </a:ext>
          </a:extLst>
        </xdr:cNvPr>
        <xdr:cNvCxnSpPr/>
      </xdr:nvCxnSpPr>
      <xdr:spPr>
        <a:xfrm>
          <a:off x="9745980" y="50596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40</xdr:row>
      <xdr:rowOff>12700</xdr:rowOff>
    </xdr:from>
    <xdr:to>
      <xdr:col>29</xdr:col>
      <xdr:colOff>162561</xdr:colOff>
      <xdr:row>40</xdr:row>
      <xdr:rowOff>162560</xdr:rowOff>
    </xdr:to>
    <xdr:sp macro="" textlink="">
      <xdr:nvSpPr>
        <xdr:cNvPr id="427" name="Isosceles Triangle 426">
          <a:extLst>
            <a:ext uri="{FF2B5EF4-FFF2-40B4-BE49-F238E27FC236}">
              <a16:creationId xmlns:a16="http://schemas.microsoft.com/office/drawing/2014/main" id="{8CCDD946-FCEA-6A08-4734-65432780F97A}"/>
            </a:ext>
          </a:extLst>
        </xdr:cNvPr>
        <xdr:cNvSpPr/>
      </xdr:nvSpPr>
      <xdr:spPr>
        <a:xfrm rot="16200000">
          <a:off x="14437361" y="73583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40</xdr:row>
      <xdr:rowOff>91440</xdr:rowOff>
    </xdr:from>
    <xdr:to>
      <xdr:col>27</xdr:col>
      <xdr:colOff>1</xdr:colOff>
      <xdr:row>42</xdr:row>
      <xdr:rowOff>91440</xdr:rowOff>
    </xdr:to>
    <xdr:cxnSp macro="">
      <xdr:nvCxnSpPr>
        <xdr:cNvPr id="428" name="Straight Connector 427">
          <a:extLst>
            <a:ext uri="{FF2B5EF4-FFF2-40B4-BE49-F238E27FC236}">
              <a16:creationId xmlns:a16="http://schemas.microsoft.com/office/drawing/2014/main" id="{4BB5423F-3E72-384D-A281-36D9C63F1D9C}"/>
            </a:ext>
          </a:extLst>
        </xdr:cNvPr>
        <xdr:cNvCxnSpPr/>
      </xdr:nvCxnSpPr>
      <xdr:spPr>
        <a:xfrm flipV="1">
          <a:off x="12862560" y="7437120"/>
          <a:ext cx="342901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40</xdr:row>
      <xdr:rowOff>91440</xdr:rowOff>
    </xdr:from>
    <xdr:to>
      <xdr:col>29</xdr:col>
      <xdr:colOff>1</xdr:colOff>
      <xdr:row>40</xdr:row>
      <xdr:rowOff>91440</xdr:rowOff>
    </xdr:to>
    <xdr:cxnSp macro="">
      <xdr:nvCxnSpPr>
        <xdr:cNvPr id="429" name="Straight Connector 428">
          <a:extLst>
            <a:ext uri="{FF2B5EF4-FFF2-40B4-BE49-F238E27FC236}">
              <a16:creationId xmlns:a16="http://schemas.microsoft.com/office/drawing/2014/main" id="{4F625866-72BD-042D-7289-0B8988676DBF}"/>
            </a:ext>
          </a:extLst>
        </xdr:cNvPr>
        <xdr:cNvCxnSpPr/>
      </xdr:nvCxnSpPr>
      <xdr:spPr>
        <a:xfrm>
          <a:off x="13205461" y="74371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45</xdr:row>
      <xdr:rowOff>12700</xdr:rowOff>
    </xdr:from>
    <xdr:to>
      <xdr:col>29</xdr:col>
      <xdr:colOff>162561</xdr:colOff>
      <xdr:row>45</xdr:row>
      <xdr:rowOff>162560</xdr:rowOff>
    </xdr:to>
    <xdr:sp macro="" textlink="">
      <xdr:nvSpPr>
        <xdr:cNvPr id="430" name="Isosceles Triangle 429">
          <a:extLst>
            <a:ext uri="{FF2B5EF4-FFF2-40B4-BE49-F238E27FC236}">
              <a16:creationId xmlns:a16="http://schemas.microsoft.com/office/drawing/2014/main" id="{41AA2BFD-396A-F65C-1861-1A702305445D}"/>
            </a:ext>
          </a:extLst>
        </xdr:cNvPr>
        <xdr:cNvSpPr/>
      </xdr:nvSpPr>
      <xdr:spPr>
        <a:xfrm rot="16200000">
          <a:off x="14437361" y="82727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42</xdr:row>
      <xdr:rowOff>91440</xdr:rowOff>
    </xdr:from>
    <xdr:to>
      <xdr:col>27</xdr:col>
      <xdr:colOff>1</xdr:colOff>
      <xdr:row>45</xdr:row>
      <xdr:rowOff>91440</xdr:rowOff>
    </xdr:to>
    <xdr:cxnSp macro="">
      <xdr:nvCxnSpPr>
        <xdr:cNvPr id="431" name="Straight Connector 430">
          <a:extLst>
            <a:ext uri="{FF2B5EF4-FFF2-40B4-BE49-F238E27FC236}">
              <a16:creationId xmlns:a16="http://schemas.microsoft.com/office/drawing/2014/main" id="{115A4AF2-487F-D5A4-6991-018AFF921121}"/>
            </a:ext>
          </a:extLst>
        </xdr:cNvPr>
        <xdr:cNvCxnSpPr/>
      </xdr:nvCxnSpPr>
      <xdr:spPr>
        <a:xfrm>
          <a:off x="12862560" y="7802880"/>
          <a:ext cx="342901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45</xdr:row>
      <xdr:rowOff>91440</xdr:rowOff>
    </xdr:from>
    <xdr:to>
      <xdr:col>29</xdr:col>
      <xdr:colOff>1</xdr:colOff>
      <xdr:row>45</xdr:row>
      <xdr:rowOff>91440</xdr:rowOff>
    </xdr:to>
    <xdr:cxnSp macro="">
      <xdr:nvCxnSpPr>
        <xdr:cNvPr id="432" name="Straight Connector 431">
          <a:extLst>
            <a:ext uri="{FF2B5EF4-FFF2-40B4-BE49-F238E27FC236}">
              <a16:creationId xmlns:a16="http://schemas.microsoft.com/office/drawing/2014/main" id="{69823B94-C062-EEEE-CFED-96FC091887B3}"/>
            </a:ext>
          </a:extLst>
        </xdr:cNvPr>
        <xdr:cNvCxnSpPr/>
      </xdr:nvCxnSpPr>
      <xdr:spPr>
        <a:xfrm>
          <a:off x="13205461" y="83515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12700</xdr:colOff>
      <xdr:row>42</xdr:row>
      <xdr:rowOff>12700</xdr:rowOff>
    </xdr:from>
    <xdr:to>
      <xdr:col>25</xdr:col>
      <xdr:colOff>162560</xdr:colOff>
      <xdr:row>42</xdr:row>
      <xdr:rowOff>162560</xdr:rowOff>
    </xdr:to>
    <xdr:sp macro="" textlink="">
      <xdr:nvSpPr>
        <xdr:cNvPr id="433" name="Rectangle 432">
          <a:extLst>
            <a:ext uri="{FF2B5EF4-FFF2-40B4-BE49-F238E27FC236}">
              <a16:creationId xmlns:a16="http://schemas.microsoft.com/office/drawing/2014/main" id="{FFB319AC-AAF1-3AC8-2898-A68BF35EB4B9}"/>
            </a:ext>
          </a:extLst>
        </xdr:cNvPr>
        <xdr:cNvSpPr/>
      </xdr:nvSpPr>
      <xdr:spPr>
        <a:xfrm>
          <a:off x="12707620" y="77241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22</xdr:col>
      <xdr:colOff>0</xdr:colOff>
      <xdr:row>42</xdr:row>
      <xdr:rowOff>91440</xdr:rowOff>
    </xdr:from>
    <xdr:to>
      <xdr:col>23</xdr:col>
      <xdr:colOff>0</xdr:colOff>
      <xdr:row>47</xdr:row>
      <xdr:rowOff>91440</xdr:rowOff>
    </xdr:to>
    <xdr:cxnSp macro="">
      <xdr:nvCxnSpPr>
        <xdr:cNvPr id="434" name="Straight Connector 433">
          <a:extLst>
            <a:ext uri="{FF2B5EF4-FFF2-40B4-BE49-F238E27FC236}">
              <a16:creationId xmlns:a16="http://schemas.microsoft.com/office/drawing/2014/main" id="{9B3E76F9-050D-7410-5FB3-4ED961E82A6E}"/>
            </a:ext>
          </a:extLst>
        </xdr:cNvPr>
        <xdr:cNvCxnSpPr/>
      </xdr:nvCxnSpPr>
      <xdr:spPr>
        <a:xfrm flipV="1">
          <a:off x="11132820" y="7802880"/>
          <a:ext cx="34290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42</xdr:row>
      <xdr:rowOff>91440</xdr:rowOff>
    </xdr:from>
    <xdr:to>
      <xdr:col>25</xdr:col>
      <xdr:colOff>0</xdr:colOff>
      <xdr:row>42</xdr:row>
      <xdr:rowOff>91440</xdr:rowOff>
    </xdr:to>
    <xdr:cxnSp macro="">
      <xdr:nvCxnSpPr>
        <xdr:cNvPr id="435" name="Straight Connector 434">
          <a:extLst>
            <a:ext uri="{FF2B5EF4-FFF2-40B4-BE49-F238E27FC236}">
              <a16:creationId xmlns:a16="http://schemas.microsoft.com/office/drawing/2014/main" id="{5CA099A1-50E6-6458-8E47-019F6C198DF1}"/>
            </a:ext>
          </a:extLst>
        </xdr:cNvPr>
        <xdr:cNvCxnSpPr/>
      </xdr:nvCxnSpPr>
      <xdr:spPr>
        <a:xfrm>
          <a:off x="11475720" y="78028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50</xdr:row>
      <xdr:rowOff>12700</xdr:rowOff>
    </xdr:from>
    <xdr:to>
      <xdr:col>29</xdr:col>
      <xdr:colOff>162561</xdr:colOff>
      <xdr:row>50</xdr:row>
      <xdr:rowOff>162560</xdr:rowOff>
    </xdr:to>
    <xdr:sp macro="" textlink="">
      <xdr:nvSpPr>
        <xdr:cNvPr id="436" name="Isosceles Triangle 435">
          <a:extLst>
            <a:ext uri="{FF2B5EF4-FFF2-40B4-BE49-F238E27FC236}">
              <a16:creationId xmlns:a16="http://schemas.microsoft.com/office/drawing/2014/main" id="{DBBFEA74-14A1-3ED9-50E5-B9F47AFD65E3}"/>
            </a:ext>
          </a:extLst>
        </xdr:cNvPr>
        <xdr:cNvSpPr/>
      </xdr:nvSpPr>
      <xdr:spPr>
        <a:xfrm rot="16200000">
          <a:off x="14437361" y="91871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50</xdr:row>
      <xdr:rowOff>91440</xdr:rowOff>
    </xdr:from>
    <xdr:to>
      <xdr:col>27</xdr:col>
      <xdr:colOff>1</xdr:colOff>
      <xdr:row>52</xdr:row>
      <xdr:rowOff>91440</xdr:rowOff>
    </xdr:to>
    <xdr:cxnSp macro="">
      <xdr:nvCxnSpPr>
        <xdr:cNvPr id="437" name="Straight Connector 436">
          <a:extLst>
            <a:ext uri="{FF2B5EF4-FFF2-40B4-BE49-F238E27FC236}">
              <a16:creationId xmlns:a16="http://schemas.microsoft.com/office/drawing/2014/main" id="{06910293-FCEA-10DD-5BF3-79CFE298E045}"/>
            </a:ext>
          </a:extLst>
        </xdr:cNvPr>
        <xdr:cNvCxnSpPr/>
      </xdr:nvCxnSpPr>
      <xdr:spPr>
        <a:xfrm flipV="1">
          <a:off x="12862560" y="9265920"/>
          <a:ext cx="342901" cy="36576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50</xdr:row>
      <xdr:rowOff>91440</xdr:rowOff>
    </xdr:from>
    <xdr:to>
      <xdr:col>29</xdr:col>
      <xdr:colOff>1</xdr:colOff>
      <xdr:row>50</xdr:row>
      <xdr:rowOff>91440</xdr:rowOff>
    </xdr:to>
    <xdr:cxnSp macro="">
      <xdr:nvCxnSpPr>
        <xdr:cNvPr id="438" name="Straight Connector 437">
          <a:extLst>
            <a:ext uri="{FF2B5EF4-FFF2-40B4-BE49-F238E27FC236}">
              <a16:creationId xmlns:a16="http://schemas.microsoft.com/office/drawing/2014/main" id="{522F1182-6224-A342-80DD-1809E1FB2BC6}"/>
            </a:ext>
          </a:extLst>
        </xdr:cNvPr>
        <xdr:cNvCxnSpPr/>
      </xdr:nvCxnSpPr>
      <xdr:spPr>
        <a:xfrm>
          <a:off x="13205461" y="92659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12701</xdr:colOff>
      <xdr:row>55</xdr:row>
      <xdr:rowOff>12700</xdr:rowOff>
    </xdr:from>
    <xdr:to>
      <xdr:col>29</xdr:col>
      <xdr:colOff>162561</xdr:colOff>
      <xdr:row>55</xdr:row>
      <xdr:rowOff>162560</xdr:rowOff>
    </xdr:to>
    <xdr:sp macro="" textlink="">
      <xdr:nvSpPr>
        <xdr:cNvPr id="439" name="Isosceles Triangle 438">
          <a:extLst>
            <a:ext uri="{FF2B5EF4-FFF2-40B4-BE49-F238E27FC236}">
              <a16:creationId xmlns:a16="http://schemas.microsoft.com/office/drawing/2014/main" id="{17E2D4B9-4016-32AE-77E2-D5329794CB2B}"/>
            </a:ext>
          </a:extLst>
        </xdr:cNvPr>
        <xdr:cNvSpPr/>
      </xdr:nvSpPr>
      <xdr:spPr>
        <a:xfrm rot="16200000">
          <a:off x="14437361" y="10101580"/>
          <a:ext cx="149860" cy="1498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26</xdr:col>
      <xdr:colOff>0</xdr:colOff>
      <xdr:row>52</xdr:row>
      <xdr:rowOff>91440</xdr:rowOff>
    </xdr:from>
    <xdr:to>
      <xdr:col>27</xdr:col>
      <xdr:colOff>1</xdr:colOff>
      <xdr:row>55</xdr:row>
      <xdr:rowOff>91440</xdr:rowOff>
    </xdr:to>
    <xdr:cxnSp macro="">
      <xdr:nvCxnSpPr>
        <xdr:cNvPr id="440" name="Straight Connector 439">
          <a:extLst>
            <a:ext uri="{FF2B5EF4-FFF2-40B4-BE49-F238E27FC236}">
              <a16:creationId xmlns:a16="http://schemas.microsoft.com/office/drawing/2014/main" id="{ECC13A44-3EE8-9E86-96D5-4E58ED3EBC7A}"/>
            </a:ext>
          </a:extLst>
        </xdr:cNvPr>
        <xdr:cNvCxnSpPr/>
      </xdr:nvCxnSpPr>
      <xdr:spPr>
        <a:xfrm>
          <a:off x="12862560" y="9631680"/>
          <a:ext cx="342901" cy="54864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</xdr:colOff>
      <xdr:row>55</xdr:row>
      <xdr:rowOff>91440</xdr:rowOff>
    </xdr:from>
    <xdr:to>
      <xdr:col>29</xdr:col>
      <xdr:colOff>1</xdr:colOff>
      <xdr:row>55</xdr:row>
      <xdr:rowOff>91440</xdr:rowOff>
    </xdr:to>
    <xdr:cxnSp macro="">
      <xdr:nvCxnSpPr>
        <xdr:cNvPr id="441" name="Straight Connector 440">
          <a:extLst>
            <a:ext uri="{FF2B5EF4-FFF2-40B4-BE49-F238E27FC236}">
              <a16:creationId xmlns:a16="http://schemas.microsoft.com/office/drawing/2014/main" id="{B6FDF35B-C3FA-39D2-7C93-F9074650F38F}"/>
            </a:ext>
          </a:extLst>
        </xdr:cNvPr>
        <xdr:cNvCxnSpPr/>
      </xdr:nvCxnSpPr>
      <xdr:spPr>
        <a:xfrm>
          <a:off x="13205461" y="1018032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12700</xdr:colOff>
      <xdr:row>52</xdr:row>
      <xdr:rowOff>12700</xdr:rowOff>
    </xdr:from>
    <xdr:to>
      <xdr:col>25</xdr:col>
      <xdr:colOff>162560</xdr:colOff>
      <xdr:row>52</xdr:row>
      <xdr:rowOff>162560</xdr:rowOff>
    </xdr:to>
    <xdr:sp macro="" textlink="">
      <xdr:nvSpPr>
        <xdr:cNvPr id="442" name="Rectangle 441">
          <a:extLst>
            <a:ext uri="{FF2B5EF4-FFF2-40B4-BE49-F238E27FC236}">
              <a16:creationId xmlns:a16="http://schemas.microsoft.com/office/drawing/2014/main" id="{E24D4414-D5C8-49E5-908E-53D58025D0F1}"/>
            </a:ext>
          </a:extLst>
        </xdr:cNvPr>
        <xdr:cNvSpPr/>
      </xdr:nvSpPr>
      <xdr:spPr>
        <a:xfrm>
          <a:off x="12707620" y="95529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22</xdr:col>
      <xdr:colOff>0</xdr:colOff>
      <xdr:row>47</xdr:row>
      <xdr:rowOff>91440</xdr:rowOff>
    </xdr:from>
    <xdr:to>
      <xdr:col>23</xdr:col>
      <xdr:colOff>0</xdr:colOff>
      <xdr:row>52</xdr:row>
      <xdr:rowOff>91440</xdr:rowOff>
    </xdr:to>
    <xdr:cxnSp macro="">
      <xdr:nvCxnSpPr>
        <xdr:cNvPr id="443" name="Straight Connector 442">
          <a:extLst>
            <a:ext uri="{FF2B5EF4-FFF2-40B4-BE49-F238E27FC236}">
              <a16:creationId xmlns:a16="http://schemas.microsoft.com/office/drawing/2014/main" id="{053ECB43-92C7-91F6-0228-8B58BAA6D6DE}"/>
            </a:ext>
          </a:extLst>
        </xdr:cNvPr>
        <xdr:cNvCxnSpPr/>
      </xdr:nvCxnSpPr>
      <xdr:spPr>
        <a:xfrm>
          <a:off x="11132820" y="8717280"/>
          <a:ext cx="342900" cy="9144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52</xdr:row>
      <xdr:rowOff>91440</xdr:rowOff>
    </xdr:from>
    <xdr:to>
      <xdr:col>25</xdr:col>
      <xdr:colOff>0</xdr:colOff>
      <xdr:row>52</xdr:row>
      <xdr:rowOff>91440</xdr:rowOff>
    </xdr:to>
    <xdr:cxnSp macro="">
      <xdr:nvCxnSpPr>
        <xdr:cNvPr id="444" name="Straight Connector 443">
          <a:extLst>
            <a:ext uri="{FF2B5EF4-FFF2-40B4-BE49-F238E27FC236}">
              <a16:creationId xmlns:a16="http://schemas.microsoft.com/office/drawing/2014/main" id="{A0AD560D-7023-9358-8FFE-2EBCB85592B9}"/>
            </a:ext>
          </a:extLst>
        </xdr:cNvPr>
        <xdr:cNvCxnSpPr/>
      </xdr:nvCxnSpPr>
      <xdr:spPr>
        <a:xfrm>
          <a:off x="11475720" y="96316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12700</xdr:colOff>
      <xdr:row>47</xdr:row>
      <xdr:rowOff>12700</xdr:rowOff>
    </xdr:from>
    <xdr:to>
      <xdr:col>21</xdr:col>
      <xdr:colOff>162560</xdr:colOff>
      <xdr:row>47</xdr:row>
      <xdr:rowOff>162560</xdr:rowOff>
    </xdr:to>
    <xdr:sp macro="" textlink="">
      <xdr:nvSpPr>
        <xdr:cNvPr id="445" name="Rectangle 444">
          <a:extLst>
            <a:ext uri="{FF2B5EF4-FFF2-40B4-BE49-F238E27FC236}">
              <a16:creationId xmlns:a16="http://schemas.microsoft.com/office/drawing/2014/main" id="{777D264A-239E-1295-3C56-2B17ADC8E2D0}"/>
            </a:ext>
          </a:extLst>
        </xdr:cNvPr>
        <xdr:cNvSpPr/>
      </xdr:nvSpPr>
      <xdr:spPr>
        <a:xfrm>
          <a:off x="10977880" y="86385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18</xdr:col>
      <xdr:colOff>0</xdr:colOff>
      <xdr:row>37</xdr:row>
      <xdr:rowOff>91440</xdr:rowOff>
    </xdr:from>
    <xdr:to>
      <xdr:col>19</xdr:col>
      <xdr:colOff>0</xdr:colOff>
      <xdr:row>47</xdr:row>
      <xdr:rowOff>91440</xdr:rowOff>
    </xdr:to>
    <xdr:cxnSp macro="">
      <xdr:nvCxnSpPr>
        <xdr:cNvPr id="446" name="Straight Connector 445">
          <a:extLst>
            <a:ext uri="{FF2B5EF4-FFF2-40B4-BE49-F238E27FC236}">
              <a16:creationId xmlns:a16="http://schemas.microsoft.com/office/drawing/2014/main" id="{97E15B5F-3F25-FCC8-F95E-8CFA2765F8C4}"/>
            </a:ext>
          </a:extLst>
        </xdr:cNvPr>
        <xdr:cNvCxnSpPr/>
      </xdr:nvCxnSpPr>
      <xdr:spPr>
        <a:xfrm>
          <a:off x="9403080" y="6888480"/>
          <a:ext cx="342900" cy="182880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47</xdr:row>
      <xdr:rowOff>91440</xdr:rowOff>
    </xdr:from>
    <xdr:to>
      <xdr:col>21</xdr:col>
      <xdr:colOff>0</xdr:colOff>
      <xdr:row>47</xdr:row>
      <xdr:rowOff>91440</xdr:rowOff>
    </xdr:to>
    <xdr:cxnSp macro="">
      <xdr:nvCxnSpPr>
        <xdr:cNvPr id="447" name="Straight Connector 446">
          <a:extLst>
            <a:ext uri="{FF2B5EF4-FFF2-40B4-BE49-F238E27FC236}">
              <a16:creationId xmlns:a16="http://schemas.microsoft.com/office/drawing/2014/main" id="{9AAEB7AC-6721-F8A2-E6E5-74596D88A748}"/>
            </a:ext>
          </a:extLst>
        </xdr:cNvPr>
        <xdr:cNvCxnSpPr/>
      </xdr:nvCxnSpPr>
      <xdr:spPr>
        <a:xfrm>
          <a:off x="9745980" y="87172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12700</xdr:colOff>
      <xdr:row>37</xdr:row>
      <xdr:rowOff>12700</xdr:rowOff>
    </xdr:from>
    <xdr:to>
      <xdr:col>17</xdr:col>
      <xdr:colOff>162560</xdr:colOff>
      <xdr:row>37</xdr:row>
      <xdr:rowOff>162560</xdr:rowOff>
    </xdr:to>
    <xdr:sp macro="" textlink="">
      <xdr:nvSpPr>
        <xdr:cNvPr id="448" name="Oval 447">
          <a:extLst>
            <a:ext uri="{FF2B5EF4-FFF2-40B4-BE49-F238E27FC236}">
              <a16:creationId xmlns:a16="http://schemas.microsoft.com/office/drawing/2014/main" id="{E37E6B7B-68C6-AB6D-DF16-01DA627B6932}"/>
            </a:ext>
          </a:extLst>
        </xdr:cNvPr>
        <xdr:cNvSpPr/>
      </xdr:nvSpPr>
      <xdr:spPr>
        <a:xfrm>
          <a:off x="9248140" y="6809740"/>
          <a:ext cx="149860" cy="149860"/>
        </a:xfrm>
        <a:prstGeom prst="ellipse">
          <a:avLst/>
        </a:prstGeom>
        <a:solidFill>
          <a:srgbClr val="29FD39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14</xdr:col>
      <xdr:colOff>0</xdr:colOff>
      <xdr:row>26</xdr:row>
      <xdr:rowOff>91440</xdr:rowOff>
    </xdr:from>
    <xdr:to>
      <xdr:col>15</xdr:col>
      <xdr:colOff>0</xdr:colOff>
      <xdr:row>37</xdr:row>
      <xdr:rowOff>91440</xdr:rowOff>
    </xdr:to>
    <xdr:cxnSp macro="">
      <xdr:nvCxnSpPr>
        <xdr:cNvPr id="449" name="Straight Connector 448">
          <a:extLst>
            <a:ext uri="{FF2B5EF4-FFF2-40B4-BE49-F238E27FC236}">
              <a16:creationId xmlns:a16="http://schemas.microsoft.com/office/drawing/2014/main" id="{BC486CC5-4D19-BD0B-7DA9-AE1FEE4D319D}"/>
            </a:ext>
          </a:extLst>
        </xdr:cNvPr>
        <xdr:cNvCxnSpPr/>
      </xdr:nvCxnSpPr>
      <xdr:spPr>
        <a:xfrm>
          <a:off x="7673340" y="4876800"/>
          <a:ext cx="342900" cy="201168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37</xdr:row>
      <xdr:rowOff>91440</xdr:rowOff>
    </xdr:from>
    <xdr:to>
      <xdr:col>17</xdr:col>
      <xdr:colOff>0</xdr:colOff>
      <xdr:row>37</xdr:row>
      <xdr:rowOff>91440</xdr:rowOff>
    </xdr:to>
    <xdr:cxnSp macro="">
      <xdr:nvCxnSpPr>
        <xdr:cNvPr id="450" name="Straight Connector 449">
          <a:extLst>
            <a:ext uri="{FF2B5EF4-FFF2-40B4-BE49-F238E27FC236}">
              <a16:creationId xmlns:a16="http://schemas.microsoft.com/office/drawing/2014/main" id="{6560E9BB-13A2-3D37-0339-B3F05C77E3CD}"/>
            </a:ext>
          </a:extLst>
        </xdr:cNvPr>
        <xdr:cNvCxnSpPr/>
      </xdr:nvCxnSpPr>
      <xdr:spPr>
        <a:xfrm>
          <a:off x="8016240" y="688848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12700</xdr:colOff>
      <xdr:row>26</xdr:row>
      <xdr:rowOff>12700</xdr:rowOff>
    </xdr:from>
    <xdr:to>
      <xdr:col>13</xdr:col>
      <xdr:colOff>162560</xdr:colOff>
      <xdr:row>26</xdr:row>
      <xdr:rowOff>162560</xdr:rowOff>
    </xdr:to>
    <xdr:sp macro="" textlink="">
      <xdr:nvSpPr>
        <xdr:cNvPr id="451" name="Rectangle 450">
          <a:extLst>
            <a:ext uri="{FF2B5EF4-FFF2-40B4-BE49-F238E27FC236}">
              <a16:creationId xmlns:a16="http://schemas.microsoft.com/office/drawing/2014/main" id="{8FC1E5F1-EFC0-841C-0664-31BE576D3E1D}"/>
            </a:ext>
          </a:extLst>
        </xdr:cNvPr>
        <xdr:cNvSpPr/>
      </xdr:nvSpPr>
      <xdr:spPr>
        <a:xfrm>
          <a:off x="7518400" y="479806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10</xdr:col>
      <xdr:colOff>0</xdr:colOff>
      <xdr:row>16</xdr:row>
      <xdr:rowOff>91440</xdr:rowOff>
    </xdr:from>
    <xdr:to>
      <xdr:col>11</xdr:col>
      <xdr:colOff>0</xdr:colOff>
      <xdr:row>26</xdr:row>
      <xdr:rowOff>91440</xdr:rowOff>
    </xdr:to>
    <xdr:cxnSp macro="">
      <xdr:nvCxnSpPr>
        <xdr:cNvPr id="452" name="Straight Connector 451">
          <a:extLst>
            <a:ext uri="{FF2B5EF4-FFF2-40B4-BE49-F238E27FC236}">
              <a16:creationId xmlns:a16="http://schemas.microsoft.com/office/drawing/2014/main" id="{D296AF6D-7282-9904-9C35-BF93BE53DA70}"/>
            </a:ext>
          </a:extLst>
        </xdr:cNvPr>
        <xdr:cNvCxnSpPr/>
      </xdr:nvCxnSpPr>
      <xdr:spPr>
        <a:xfrm>
          <a:off x="5943600" y="3040380"/>
          <a:ext cx="342900" cy="183642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26</xdr:row>
      <xdr:rowOff>91440</xdr:rowOff>
    </xdr:from>
    <xdr:to>
      <xdr:col>13</xdr:col>
      <xdr:colOff>0</xdr:colOff>
      <xdr:row>26</xdr:row>
      <xdr:rowOff>91440</xdr:rowOff>
    </xdr:to>
    <xdr:cxnSp macro="">
      <xdr:nvCxnSpPr>
        <xdr:cNvPr id="453" name="Straight Connector 452">
          <a:extLst>
            <a:ext uri="{FF2B5EF4-FFF2-40B4-BE49-F238E27FC236}">
              <a16:creationId xmlns:a16="http://schemas.microsoft.com/office/drawing/2014/main" id="{2B62B824-1E2F-EA65-A139-4FB570E4FE98}"/>
            </a:ext>
          </a:extLst>
        </xdr:cNvPr>
        <xdr:cNvCxnSpPr/>
      </xdr:nvCxnSpPr>
      <xdr:spPr>
        <a:xfrm>
          <a:off x="6286500" y="4876800"/>
          <a:ext cx="12192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</xdr:colOff>
      <xdr:row>16</xdr:row>
      <xdr:rowOff>12700</xdr:rowOff>
    </xdr:from>
    <xdr:to>
      <xdr:col>9</xdr:col>
      <xdr:colOff>162560</xdr:colOff>
      <xdr:row>16</xdr:row>
      <xdr:rowOff>162560</xdr:rowOff>
    </xdr:to>
    <xdr:sp macro="" textlink="">
      <xdr:nvSpPr>
        <xdr:cNvPr id="454" name="Rectangle 453">
          <a:extLst>
            <a:ext uri="{FF2B5EF4-FFF2-40B4-BE49-F238E27FC236}">
              <a16:creationId xmlns:a16="http://schemas.microsoft.com/office/drawing/2014/main" id="{2BF06DCA-8AE3-7E86-3F14-116766E8229F}"/>
            </a:ext>
          </a:extLst>
        </xdr:cNvPr>
        <xdr:cNvSpPr/>
      </xdr:nvSpPr>
      <xdr:spPr>
        <a:xfrm>
          <a:off x="5788660" y="2961640"/>
          <a:ext cx="149860" cy="149860"/>
        </a:xfrm>
        <a:prstGeom prst="rect">
          <a:avLst/>
        </a:prstGeom>
        <a:solidFill>
          <a:srgbClr val="FFFD87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8</xdr:col>
      <xdr:colOff>0</xdr:colOff>
      <xdr:row>16</xdr:row>
      <xdr:rowOff>91440</xdr:rowOff>
    </xdr:from>
    <xdr:to>
      <xdr:col>9</xdr:col>
      <xdr:colOff>0</xdr:colOff>
      <xdr:row>16</xdr:row>
      <xdr:rowOff>91440</xdr:rowOff>
    </xdr:to>
    <xdr:cxnSp macro="">
      <xdr:nvCxnSpPr>
        <xdr:cNvPr id="455" name="Straight Connector 454">
          <a:extLst>
            <a:ext uri="{FF2B5EF4-FFF2-40B4-BE49-F238E27FC236}">
              <a16:creationId xmlns:a16="http://schemas.microsoft.com/office/drawing/2014/main" id="{68EF7AD1-1E36-487C-51C1-13AA48482044}"/>
            </a:ext>
          </a:extLst>
        </xdr:cNvPr>
        <xdr:cNvCxnSpPr/>
      </xdr:nvCxnSpPr>
      <xdr:spPr>
        <a:xfrm>
          <a:off x="5166360" y="3040380"/>
          <a:ext cx="609600" cy="0"/>
        </a:xfrm>
        <a:prstGeom prst="line">
          <a:avLst/>
        </a:prstGeom>
        <a:ln w="19050">
          <a:solidFill>
            <a:srgbClr val="7F7F7F"/>
          </a:solidFill>
          <a:prstDash val="solid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28</xdr:row>
      <xdr:rowOff>19050</xdr:rowOff>
    </xdr:from>
    <xdr:to>
      <xdr:col>7</xdr:col>
      <xdr:colOff>161925</xdr:colOff>
      <xdr:row>33</xdr:row>
      <xdr:rowOff>171450</xdr:rowOff>
    </xdr:to>
    <xdr:sp macro="" textlink="">
      <xdr:nvSpPr>
        <xdr:cNvPr id="456" name="Speech Bubble: Oval 455">
          <a:extLst>
            <a:ext uri="{FF2B5EF4-FFF2-40B4-BE49-F238E27FC236}">
              <a16:creationId xmlns:a16="http://schemas.microsoft.com/office/drawing/2014/main" id="{A7C54A4E-2120-DD4B-F72A-30FF7230B802}"/>
            </a:ext>
          </a:extLst>
        </xdr:cNvPr>
        <xdr:cNvSpPr/>
      </xdr:nvSpPr>
      <xdr:spPr>
        <a:xfrm>
          <a:off x="3419475" y="5133975"/>
          <a:ext cx="1285875" cy="1066800"/>
        </a:xfrm>
        <a:prstGeom prst="wedgeEllipseCallout">
          <a:avLst>
            <a:gd name="adj1" fmla="val -72685"/>
            <a:gd name="adj2" fmla="val -5000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kern="1200" baseline="0"/>
            <a:t>Best Response Equilibrium</a:t>
          </a:r>
          <a:endParaRPr lang="en-US" sz="1100" kern="1200"/>
        </a:p>
      </xdr:txBody>
    </xdr:sp>
    <xdr:clientData/>
  </xdr:twoCellAnchor>
  <xdr:twoCellAnchor>
    <xdr:from>
      <xdr:col>0</xdr:col>
      <xdr:colOff>219075</xdr:colOff>
      <xdr:row>9</xdr:row>
      <xdr:rowOff>114300</xdr:rowOff>
    </xdr:from>
    <xdr:to>
      <xdr:col>2</xdr:col>
      <xdr:colOff>285750</xdr:colOff>
      <xdr:row>15</xdr:row>
      <xdr:rowOff>76200</xdr:rowOff>
    </xdr:to>
    <xdr:sp macro="" textlink="">
      <xdr:nvSpPr>
        <xdr:cNvPr id="457" name="Speech Bubble: Oval 456">
          <a:extLst>
            <a:ext uri="{FF2B5EF4-FFF2-40B4-BE49-F238E27FC236}">
              <a16:creationId xmlns:a16="http://schemas.microsoft.com/office/drawing/2014/main" id="{B78E897D-24C1-4AD1-885C-5E76FE1E1425}"/>
            </a:ext>
          </a:extLst>
        </xdr:cNvPr>
        <xdr:cNvSpPr/>
      </xdr:nvSpPr>
      <xdr:spPr>
        <a:xfrm>
          <a:off x="219075" y="1752600"/>
          <a:ext cx="1285875" cy="1066800"/>
        </a:xfrm>
        <a:prstGeom prst="wedgeEllipseCallout">
          <a:avLst>
            <a:gd name="adj1" fmla="val 110278"/>
            <a:gd name="adj2" fmla="val 7321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kern="1200" baseline="0"/>
            <a:t>Best Response Equilibrium</a:t>
          </a:r>
          <a:endParaRPr lang="en-US" sz="1100" kern="1200"/>
        </a:p>
      </xdr:txBody>
    </xdr:sp>
    <xdr:clientData/>
  </xdr:twoCellAnchor>
  <xdr:twoCellAnchor editAs="oneCell">
    <xdr:from>
      <xdr:col>32</xdr:col>
      <xdr:colOff>60325</xdr:colOff>
      <xdr:row>1</xdr:row>
      <xdr:rowOff>71967</xdr:rowOff>
    </xdr:from>
    <xdr:to>
      <xdr:col>39</xdr:col>
      <xdr:colOff>412750</xdr:colOff>
      <xdr:row>20</xdr:row>
      <xdr:rowOff>116566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E33931A3-FEA3-6DFC-8E22-75F4DEFE6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52258" y="258234"/>
          <a:ext cx="4619625" cy="363446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B1:O29"/>
  <sheetViews>
    <sheetView showGridLines="0" zoomScale="70" zoomScaleNormal="70" workbookViewId="0">
      <selection activeCell="I37" sqref="I37"/>
    </sheetView>
  </sheetViews>
  <sheetFormatPr defaultRowHeight="13.8"/>
  <cols>
    <col min="1" max="1993" width="8.88671875" style="3"/>
    <col min="1994" max="1995" width="2.5546875" style="3" customWidth="1"/>
    <col min="1996" max="16384" width="8.88671875" style="3"/>
  </cols>
  <sheetData>
    <row r="1" spans="2:15" ht="14.4" thickBot="1"/>
    <row r="2" spans="2:15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/>
    </row>
    <row r="3" spans="2:15">
      <c r="B3" s="80"/>
      <c r="H3" s="139" t="s">
        <v>57</v>
      </c>
      <c r="I3" s="139"/>
      <c r="J3" s="140" t="s">
        <v>58</v>
      </c>
      <c r="K3" s="140"/>
      <c r="L3" s="127"/>
      <c r="M3" s="139" t="s">
        <v>59</v>
      </c>
      <c r="N3" s="139"/>
      <c r="O3" s="81"/>
    </row>
    <row r="4" spans="2:15">
      <c r="B4" s="80"/>
      <c r="O4" s="81"/>
    </row>
    <row r="5" spans="2:15">
      <c r="B5" s="80"/>
      <c r="O5" s="81"/>
    </row>
    <row r="6" spans="2:15">
      <c r="B6" s="80"/>
      <c r="O6" s="81"/>
    </row>
    <row r="7" spans="2:15">
      <c r="B7" s="80"/>
      <c r="O7" s="81"/>
    </row>
    <row r="8" spans="2:15">
      <c r="B8" s="80"/>
      <c r="O8" s="81"/>
    </row>
    <row r="9" spans="2:15">
      <c r="B9" s="80"/>
      <c r="O9" s="81"/>
    </row>
    <row r="10" spans="2:15">
      <c r="B10" s="80"/>
      <c r="O10" s="81"/>
    </row>
    <row r="11" spans="2:15">
      <c r="B11" s="80"/>
      <c r="O11" s="81"/>
    </row>
    <row r="12" spans="2:15">
      <c r="B12" s="80"/>
      <c r="O12" s="81"/>
    </row>
    <row r="13" spans="2:15">
      <c r="B13" s="80"/>
      <c r="O13" s="81"/>
    </row>
    <row r="14" spans="2:15">
      <c r="B14" s="80"/>
      <c r="O14" s="81"/>
    </row>
    <row r="15" spans="2:15">
      <c r="B15" s="80"/>
      <c r="O15" s="81"/>
    </row>
    <row r="16" spans="2:15">
      <c r="B16" s="80"/>
      <c r="O16" s="81"/>
    </row>
    <row r="17" spans="2:15">
      <c r="B17" s="80"/>
      <c r="O17" s="81"/>
    </row>
    <row r="18" spans="2:15">
      <c r="B18" s="80"/>
      <c r="O18" s="81"/>
    </row>
    <row r="19" spans="2:15">
      <c r="B19" s="80"/>
      <c r="O19" s="81"/>
    </row>
    <row r="20" spans="2:15">
      <c r="B20" s="80"/>
      <c r="O20" s="81"/>
    </row>
    <row r="21" spans="2:15">
      <c r="B21" s="80"/>
      <c r="O21" s="81"/>
    </row>
    <row r="22" spans="2:15">
      <c r="B22" s="80"/>
      <c r="O22" s="81"/>
    </row>
    <row r="23" spans="2:15">
      <c r="B23" s="80"/>
      <c r="O23" s="81"/>
    </row>
    <row r="24" spans="2:15">
      <c r="B24" s="80"/>
      <c r="O24" s="81"/>
    </row>
    <row r="25" spans="2:15">
      <c r="B25" s="80"/>
      <c r="O25" s="81"/>
    </row>
    <row r="26" spans="2:15">
      <c r="B26" s="80"/>
      <c r="O26" s="81"/>
    </row>
    <row r="27" spans="2:15">
      <c r="B27" s="80"/>
      <c r="O27" s="81"/>
    </row>
    <row r="28" spans="2:15">
      <c r="B28" s="80"/>
      <c r="O28" s="81"/>
    </row>
    <row r="29" spans="2:15" ht="14.4" thickBot="1"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4"/>
    </row>
  </sheetData>
  <mergeCells count="3">
    <mergeCell ref="H3:I3"/>
    <mergeCell ref="J3:K3"/>
    <mergeCell ref="M3:N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B7BB-3B06-4E9D-8DA3-787468303E32}">
  <sheetPr>
    <tabColor theme="7" tint="-0.499984740745262"/>
  </sheetPr>
  <dimension ref="C2:ALZ1010"/>
  <sheetViews>
    <sheetView showGridLines="0" topLeftCell="G5" zoomScale="80" zoomScaleNormal="80" workbookViewId="0">
      <selection activeCell="AL19" sqref="AL19"/>
    </sheetView>
  </sheetViews>
  <sheetFormatPr defaultRowHeight="14.4"/>
  <cols>
    <col min="8" max="8" width="2.5546875" customWidth="1"/>
    <col min="9" max="9" width="5.33203125" customWidth="1"/>
    <col min="12" max="12" width="2.5546875" customWidth="1"/>
    <col min="13" max="13" width="5.33203125" customWidth="1"/>
    <col min="16" max="16" width="2.5546875" customWidth="1"/>
  </cols>
  <sheetData>
    <row r="2" spans="3:17" ht="15" thickBot="1"/>
    <row r="3" spans="3:17">
      <c r="C3" s="141" t="s">
        <v>25</v>
      </c>
      <c r="D3" s="141"/>
      <c r="E3" s="141"/>
      <c r="G3" s="129"/>
      <c r="H3" s="26"/>
      <c r="I3" s="26"/>
      <c r="J3" s="26"/>
      <c r="K3" s="26"/>
      <c r="L3" s="26"/>
      <c r="M3" s="26"/>
      <c r="N3" s="130">
        <v>0.5</v>
      </c>
      <c r="O3" s="26"/>
      <c r="P3" s="26"/>
      <c r="Q3" s="62"/>
    </row>
    <row r="4" spans="3:17">
      <c r="G4" s="29"/>
      <c r="N4" t="s">
        <v>0</v>
      </c>
      <c r="Q4" s="37"/>
    </row>
    <row r="5" spans="3:17">
      <c r="C5" s="4"/>
      <c r="D5" s="5" t="s">
        <v>0</v>
      </c>
      <c r="E5" s="5" t="s">
        <v>1</v>
      </c>
      <c r="G5" s="29"/>
      <c r="K5" s="131"/>
      <c r="Q5" s="37">
        <f>SUM(N6,J8,)</f>
        <v>8</v>
      </c>
    </row>
    <row r="6" spans="3:17">
      <c r="C6" s="142" t="s">
        <v>0</v>
      </c>
      <c r="D6" s="18">
        <v>8</v>
      </c>
      <c r="E6" s="8">
        <v>0</v>
      </c>
      <c r="G6" s="29"/>
      <c r="J6" t="s">
        <v>0</v>
      </c>
      <c r="K6" s="131" t="s">
        <v>78</v>
      </c>
      <c r="N6" s="85">
        <v>8</v>
      </c>
      <c r="O6" s="85">
        <f>Q5</f>
        <v>8</v>
      </c>
      <c r="Q6" s="37"/>
    </row>
    <row r="7" spans="3:17">
      <c r="C7" s="143"/>
      <c r="D7" s="19">
        <v>8</v>
      </c>
      <c r="E7" s="9">
        <v>10</v>
      </c>
      <c r="G7" s="29"/>
      <c r="Q7" s="37"/>
    </row>
    <row r="8" spans="3:17">
      <c r="C8" s="142" t="s">
        <v>1</v>
      </c>
      <c r="D8" s="6">
        <v>10</v>
      </c>
      <c r="E8" s="8">
        <v>2</v>
      </c>
      <c r="G8" s="29"/>
      <c r="J8">
        <v>0</v>
      </c>
      <c r="K8">
        <f>IF(ABS(1-SUM(N3,N8))&lt;=0.00001,SUM(N3 * O6,N8 * O11),NA())</f>
        <v>4</v>
      </c>
      <c r="N8" s="85">
        <v>0.5</v>
      </c>
      <c r="Q8" s="37"/>
    </row>
    <row r="9" spans="3:17">
      <c r="C9" s="143"/>
      <c r="D9" s="7">
        <v>0</v>
      </c>
      <c r="E9" s="9">
        <v>2</v>
      </c>
      <c r="G9" s="29"/>
      <c r="N9" t="s">
        <v>1</v>
      </c>
      <c r="Q9" s="37"/>
    </row>
    <row r="10" spans="3:17">
      <c r="G10" s="29"/>
      <c r="Q10" s="37">
        <f>SUM(N11,J8,)</f>
        <v>0</v>
      </c>
    </row>
    <row r="11" spans="3:17">
      <c r="G11" s="29" t="s">
        <v>2</v>
      </c>
      <c r="N11" s="85">
        <v>0</v>
      </c>
      <c r="O11" s="85">
        <f>Q10</f>
        <v>0</v>
      </c>
      <c r="Q11" s="37"/>
    </row>
    <row r="12" spans="3:17">
      <c r="G12" s="29"/>
      <c r="Q12" s="37"/>
    </row>
    <row r="13" spans="3:17">
      <c r="G13" s="132">
        <f>MIN(K8,K18)</f>
        <v>4</v>
      </c>
      <c r="N13" s="85">
        <v>0.5</v>
      </c>
      <c r="Q13" s="37"/>
    </row>
    <row r="14" spans="3:17">
      <c r="G14" s="29"/>
      <c r="N14" t="s">
        <v>0</v>
      </c>
      <c r="Q14" s="37"/>
    </row>
    <row r="15" spans="3:17">
      <c r="G15" s="29"/>
      <c r="Q15" s="37">
        <f>SUM(N16,J18,)</f>
        <v>10</v>
      </c>
    </row>
    <row r="16" spans="3:17">
      <c r="G16" s="29"/>
      <c r="J16" t="s">
        <v>1</v>
      </c>
      <c r="K16" s="131" t="s">
        <v>78</v>
      </c>
      <c r="N16" s="85">
        <v>10</v>
      </c>
      <c r="O16" s="85">
        <f>Q15</f>
        <v>10</v>
      </c>
      <c r="Q16" s="37"/>
    </row>
    <row r="17" spans="7:17">
      <c r="G17" s="29"/>
      <c r="Q17" s="37"/>
    </row>
    <row r="18" spans="7:17">
      <c r="G18" s="29"/>
      <c r="J18">
        <v>0</v>
      </c>
      <c r="K18">
        <f>IF(ABS(1-SUM(N13,N18))&lt;=0.00001,SUM(N13 * O16,N18 * O21),NA())</f>
        <v>6</v>
      </c>
      <c r="N18" s="85">
        <v>0.5</v>
      </c>
      <c r="Q18" s="37"/>
    </row>
    <row r="19" spans="7:17">
      <c r="G19" s="29"/>
      <c r="N19" t="s">
        <v>1</v>
      </c>
      <c r="Q19" s="37"/>
    </row>
    <row r="20" spans="7:17">
      <c r="G20" s="29"/>
      <c r="Q20" s="37">
        <f>SUM(N21,J18,)</f>
        <v>2</v>
      </c>
    </row>
    <row r="21" spans="7:17">
      <c r="G21" s="29"/>
      <c r="N21" s="85">
        <v>2</v>
      </c>
      <c r="O21" s="85">
        <f>Q20</f>
        <v>2</v>
      </c>
      <c r="Q21" s="37"/>
    </row>
    <row r="22" spans="7:17" ht="15" thickBot="1">
      <c r="G22" s="31"/>
      <c r="H22" s="33"/>
      <c r="I22" s="33"/>
      <c r="J22" s="33"/>
      <c r="K22" s="33"/>
      <c r="L22" s="33"/>
      <c r="M22" s="33"/>
      <c r="N22" s="33"/>
      <c r="O22" s="33"/>
      <c r="P22" s="33"/>
      <c r="Q22" s="64"/>
    </row>
    <row r="993" spans="1007:1014">
      <c r="ALS993" t="s">
        <v>20</v>
      </c>
      <c r="ALT993" t="s">
        <v>21</v>
      </c>
    </row>
    <row r="1003" spans="1007:1014">
      <c r="ALS1003" t="s">
        <v>3</v>
      </c>
      <c r="ALT1003" t="s">
        <v>4</v>
      </c>
      <c r="ALU1003" t="s">
        <v>5</v>
      </c>
      <c r="ALV1003" t="s">
        <v>6</v>
      </c>
      <c r="ALW1003" t="s">
        <v>7</v>
      </c>
      <c r="ALX1003" t="s">
        <v>8</v>
      </c>
      <c r="ALY1003" t="s">
        <v>9</v>
      </c>
      <c r="ALZ1003" t="s">
        <v>10</v>
      </c>
    </row>
    <row r="1004" spans="1007:1014">
      <c r="ALS1004">
        <v>1</v>
      </c>
      <c r="ALT1004">
        <v>3</v>
      </c>
      <c r="ALU1004" t="s">
        <v>11</v>
      </c>
      <c r="ALV1004">
        <v>2</v>
      </c>
      <c r="ALW1004">
        <v>9</v>
      </c>
      <c r="ALX1004" t="s">
        <v>0</v>
      </c>
      <c r="ALY1004">
        <v>8</v>
      </c>
      <c r="ALZ1004">
        <v>0.5</v>
      </c>
    </row>
    <row r="1005" spans="1007:1014">
      <c r="ALS1005">
        <v>2</v>
      </c>
      <c r="ALT1005">
        <v>3</v>
      </c>
      <c r="ALU1005" t="s">
        <v>11</v>
      </c>
      <c r="ALV1005">
        <v>7</v>
      </c>
      <c r="ALW1005">
        <v>9</v>
      </c>
      <c r="ALX1005" t="s">
        <v>1</v>
      </c>
      <c r="ALY1005">
        <v>0</v>
      </c>
      <c r="ALZ1005">
        <v>0.5</v>
      </c>
    </row>
    <row r="1006" spans="1007:1014">
      <c r="ALS1006">
        <v>3</v>
      </c>
      <c r="ALT1006">
        <v>7</v>
      </c>
      <c r="ALU1006" t="s">
        <v>15</v>
      </c>
      <c r="ALV1006">
        <v>4</v>
      </c>
      <c r="ALW1006">
        <v>5</v>
      </c>
      <c r="ALX1006" t="s">
        <v>0</v>
      </c>
      <c r="ALY1006">
        <v>0</v>
      </c>
      <c r="ALZ1006">
        <v>0.5</v>
      </c>
    </row>
    <row r="1007" spans="1007:1014">
      <c r="ALS1007">
        <v>4</v>
      </c>
      <c r="ALT1007">
        <v>6</v>
      </c>
      <c r="ALU1007" t="s">
        <v>11</v>
      </c>
      <c r="ALV1007">
        <v>12</v>
      </c>
      <c r="ALW1007">
        <v>9</v>
      </c>
      <c r="ALX1007" t="s">
        <v>0</v>
      </c>
      <c r="ALY1007">
        <v>10</v>
      </c>
      <c r="ALZ1007">
        <v>0.5</v>
      </c>
    </row>
    <row r="1008" spans="1007:1014">
      <c r="ALS1008">
        <v>5</v>
      </c>
      <c r="ALT1008">
        <v>6</v>
      </c>
      <c r="ALU1008" t="s">
        <v>11</v>
      </c>
      <c r="ALV1008">
        <v>17</v>
      </c>
      <c r="ALW1008">
        <v>9</v>
      </c>
      <c r="ALX1008" t="s">
        <v>1</v>
      </c>
      <c r="ALY1008">
        <v>2</v>
      </c>
      <c r="ALZ1008">
        <v>0.5</v>
      </c>
    </row>
    <row r="1009" spans="1007:1014">
      <c r="ALS1009">
        <v>6</v>
      </c>
      <c r="ALT1009">
        <v>7</v>
      </c>
      <c r="ALU1009" t="s">
        <v>15</v>
      </c>
      <c r="ALV1009">
        <v>14</v>
      </c>
      <c r="ALW1009">
        <v>5</v>
      </c>
      <c r="ALX1009" t="s">
        <v>1</v>
      </c>
      <c r="ALY1009">
        <v>0</v>
      </c>
      <c r="ALZ1009">
        <v>0.5</v>
      </c>
    </row>
    <row r="1010" spans="1007:1014">
      <c r="ALS1010">
        <v>7</v>
      </c>
      <c r="ALT1010">
        <v>0</v>
      </c>
      <c r="ALU1010" t="s">
        <v>12</v>
      </c>
      <c r="ALV1010">
        <v>9</v>
      </c>
      <c r="ALW1010">
        <v>1</v>
      </c>
      <c r="ALZ1010">
        <v>1</v>
      </c>
    </row>
  </sheetData>
  <sheetProtection sheet="1" objects="1" scenarios="1"/>
  <mergeCells count="3">
    <mergeCell ref="C3:E3"/>
    <mergeCell ref="C6:C7"/>
    <mergeCell ref="C8:C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8058-3A8B-45D8-B1D8-486AEED0A24E}">
  <sheetPr>
    <tabColor theme="8" tint="-0.249977111117893"/>
  </sheetPr>
  <dimension ref="B4:ALY1011"/>
  <sheetViews>
    <sheetView showGridLines="0" topLeftCell="V1" zoomScale="80" zoomScaleNormal="80" workbookViewId="0">
      <selection activeCell="AI24" sqref="AI24"/>
    </sheetView>
  </sheetViews>
  <sheetFormatPr defaultRowHeight="14.4"/>
  <cols>
    <col min="7" max="7" width="2.5546875" customWidth="1"/>
    <col min="8" max="8" width="5.33203125" customWidth="1"/>
    <col min="11" max="11" width="2.5546875" customWidth="1"/>
    <col min="12" max="12" width="5.33203125" customWidth="1"/>
    <col min="15" max="15" width="2.5546875" customWidth="1"/>
  </cols>
  <sheetData>
    <row r="4" spans="2:16">
      <c r="B4" s="141" t="s">
        <v>24</v>
      </c>
      <c r="C4" s="141"/>
      <c r="D4" s="141"/>
      <c r="F4" s="20"/>
      <c r="G4" s="10"/>
      <c r="H4" s="10"/>
      <c r="I4" s="10"/>
      <c r="J4" s="10"/>
      <c r="K4" s="10"/>
      <c r="L4" s="10"/>
      <c r="M4" s="128">
        <v>0.5</v>
      </c>
      <c r="N4" s="10"/>
      <c r="O4" s="10"/>
      <c r="P4" s="11"/>
    </row>
    <row r="5" spans="2:16">
      <c r="F5" s="15"/>
      <c r="M5" t="s">
        <v>23</v>
      </c>
      <c r="P5" s="12"/>
    </row>
    <row r="6" spans="2:16">
      <c r="B6" s="4"/>
      <c r="C6" s="5">
        <v>1</v>
      </c>
      <c r="D6" s="5">
        <v>2</v>
      </c>
      <c r="F6" s="15"/>
      <c r="P6" s="12">
        <f>SUM(M7,I9,)</f>
        <v>1</v>
      </c>
    </row>
    <row r="7" spans="2:16">
      <c r="B7" s="142">
        <v>1</v>
      </c>
      <c r="C7" s="6">
        <v>1</v>
      </c>
      <c r="D7" s="8">
        <v>0</v>
      </c>
      <c r="F7" s="15"/>
      <c r="I7" t="s">
        <v>23</v>
      </c>
      <c r="M7" s="85">
        <v>1</v>
      </c>
      <c r="N7" s="85">
        <f>P6</f>
        <v>1</v>
      </c>
      <c r="P7" s="12"/>
    </row>
    <row r="8" spans="2:16">
      <c r="B8" s="143"/>
      <c r="C8" s="7">
        <v>0</v>
      </c>
      <c r="D8" s="9">
        <v>1</v>
      </c>
      <c r="F8" s="15"/>
      <c r="M8" s="85"/>
      <c r="N8" s="85"/>
      <c r="P8" s="12"/>
    </row>
    <row r="9" spans="2:16">
      <c r="B9" s="142">
        <v>2</v>
      </c>
      <c r="C9" s="6">
        <v>0</v>
      </c>
      <c r="D9" s="8">
        <v>1</v>
      </c>
      <c r="F9" s="15"/>
      <c r="I9">
        <v>0</v>
      </c>
      <c r="J9">
        <f>IF(ABS(1-SUM(M4,M9))&lt;=0.00001,SUM(M4 * N7,M9 * N12),NA())</f>
        <v>0.5</v>
      </c>
      <c r="M9" s="85">
        <v>0.5</v>
      </c>
      <c r="N9" s="85"/>
      <c r="P9" s="12"/>
    </row>
    <row r="10" spans="2:16">
      <c r="B10" s="143"/>
      <c r="C10" s="7">
        <v>1</v>
      </c>
      <c r="D10" s="9">
        <v>0</v>
      </c>
      <c r="F10" s="15"/>
      <c r="M10" t="s">
        <v>22</v>
      </c>
      <c r="P10" s="12"/>
    </row>
    <row r="11" spans="2:16">
      <c r="F11" s="15"/>
      <c r="P11" s="12">
        <f>SUM(M12,I9,)</f>
        <v>0</v>
      </c>
    </row>
    <row r="12" spans="2:16">
      <c r="F12" s="15"/>
      <c r="M12">
        <v>0</v>
      </c>
      <c r="N12">
        <f>P11</f>
        <v>0</v>
      </c>
      <c r="P12" s="12"/>
    </row>
    <row r="13" spans="2:16">
      <c r="F13" s="15"/>
      <c r="P13" s="12"/>
    </row>
    <row r="14" spans="2:16">
      <c r="F14" s="17">
        <f>MIN(J9,J19)</f>
        <v>0.5</v>
      </c>
      <c r="M14" s="85">
        <v>0.5</v>
      </c>
      <c r="P14" s="12"/>
    </row>
    <row r="15" spans="2:16">
      <c r="F15" s="15"/>
      <c r="M15" t="s">
        <v>22</v>
      </c>
      <c r="P15" s="12"/>
    </row>
    <row r="16" spans="2:16">
      <c r="F16" s="15"/>
      <c r="P16" s="12">
        <f>SUM(M17,I19,)</f>
        <v>1</v>
      </c>
    </row>
    <row r="17" spans="6:16">
      <c r="F17" s="15"/>
      <c r="I17" t="s">
        <v>22</v>
      </c>
      <c r="M17" s="85">
        <v>1</v>
      </c>
      <c r="N17" s="85">
        <f>P16</f>
        <v>1</v>
      </c>
      <c r="P17" s="12"/>
    </row>
    <row r="18" spans="6:16">
      <c r="F18" s="15"/>
      <c r="P18" s="12"/>
    </row>
    <row r="19" spans="6:16">
      <c r="F19" s="15"/>
      <c r="I19">
        <v>0</v>
      </c>
      <c r="J19">
        <f>IF(ABS(1-SUM(M14,M19))&lt;=0.00001,SUM(M14 * N17,M19 * N22),NA())</f>
        <v>0.5</v>
      </c>
      <c r="M19" s="85">
        <v>0.5</v>
      </c>
      <c r="P19" s="12"/>
    </row>
    <row r="20" spans="6:16">
      <c r="F20" s="15"/>
      <c r="M20" t="s">
        <v>23</v>
      </c>
      <c r="P20" s="12"/>
    </row>
    <row r="21" spans="6:16">
      <c r="F21" s="15"/>
      <c r="P21" s="12">
        <f>SUM(M22,I19,)</f>
        <v>0</v>
      </c>
    </row>
    <row r="22" spans="6:16">
      <c r="F22" s="15"/>
      <c r="M22" s="85">
        <v>0</v>
      </c>
      <c r="N22" s="85">
        <f>P21</f>
        <v>0</v>
      </c>
      <c r="P22" s="12"/>
    </row>
    <row r="23" spans="6:16">
      <c r="F23" s="16"/>
      <c r="G23" s="13"/>
      <c r="H23" s="13"/>
      <c r="I23" s="13"/>
      <c r="J23" s="13"/>
      <c r="K23" s="13"/>
      <c r="L23" s="13"/>
      <c r="M23" s="13"/>
      <c r="N23" s="13"/>
      <c r="O23" s="13"/>
      <c r="P23" s="14"/>
    </row>
    <row r="984" spans="1006:1007">
      <c r="ALR984" t="s">
        <v>20</v>
      </c>
      <c r="ALS984" t="s">
        <v>21</v>
      </c>
    </row>
    <row r="1004" spans="1006:1013">
      <c r="ALR1004" t="s">
        <v>3</v>
      </c>
      <c r="ALS1004" t="s">
        <v>4</v>
      </c>
      <c r="ALT1004" t="s">
        <v>5</v>
      </c>
      <c r="ALU1004" t="s">
        <v>6</v>
      </c>
      <c r="ALV1004" t="s">
        <v>7</v>
      </c>
      <c r="ALW1004" t="s">
        <v>8</v>
      </c>
      <c r="ALX1004" t="s">
        <v>9</v>
      </c>
      <c r="ALY1004" t="s">
        <v>10</v>
      </c>
    </row>
    <row r="1005" spans="1006:1013">
      <c r="ALR1005">
        <v>1</v>
      </c>
      <c r="ALS1005">
        <v>3</v>
      </c>
      <c r="ALT1005" t="s">
        <v>11</v>
      </c>
      <c r="ALU1005">
        <v>2</v>
      </c>
      <c r="ALV1005">
        <v>9</v>
      </c>
      <c r="ALW1005" t="s">
        <v>16</v>
      </c>
      <c r="ALX1005">
        <v>0</v>
      </c>
      <c r="ALY1005">
        <v>0.5</v>
      </c>
    </row>
    <row r="1006" spans="1006:1013">
      <c r="ALR1006">
        <v>2</v>
      </c>
      <c r="ALS1006">
        <v>3</v>
      </c>
      <c r="ALT1006" t="s">
        <v>11</v>
      </c>
      <c r="ALU1006">
        <v>7</v>
      </c>
      <c r="ALV1006">
        <v>9</v>
      </c>
      <c r="ALW1006" t="s">
        <v>17</v>
      </c>
      <c r="ALX1006">
        <v>0</v>
      </c>
      <c r="ALY1006">
        <v>0.5</v>
      </c>
    </row>
    <row r="1007" spans="1006:1013">
      <c r="ALR1007">
        <v>3</v>
      </c>
      <c r="ALS1007">
        <v>7</v>
      </c>
      <c r="ALT1007" t="s">
        <v>15</v>
      </c>
      <c r="ALU1007">
        <v>4</v>
      </c>
      <c r="ALV1007">
        <v>5</v>
      </c>
      <c r="ALW1007" t="s">
        <v>13</v>
      </c>
      <c r="ALX1007">
        <v>0</v>
      </c>
      <c r="ALY1007">
        <v>0.5</v>
      </c>
    </row>
    <row r="1008" spans="1006:1013">
      <c r="ALR1008">
        <v>4</v>
      </c>
      <c r="ALS1008">
        <v>6</v>
      </c>
      <c r="ALT1008" t="s">
        <v>11</v>
      </c>
      <c r="ALU1008">
        <v>12</v>
      </c>
      <c r="ALV1008">
        <v>9</v>
      </c>
      <c r="ALW1008" t="s">
        <v>18</v>
      </c>
      <c r="ALX1008">
        <v>0</v>
      </c>
      <c r="ALY1008">
        <v>0.5</v>
      </c>
    </row>
    <row r="1009" spans="1006:1013">
      <c r="ALR1009">
        <v>5</v>
      </c>
      <c r="ALS1009">
        <v>6</v>
      </c>
      <c r="ALT1009" t="s">
        <v>11</v>
      </c>
      <c r="ALU1009">
        <v>17</v>
      </c>
      <c r="ALV1009">
        <v>9</v>
      </c>
      <c r="ALW1009" t="s">
        <v>19</v>
      </c>
      <c r="ALX1009">
        <v>0</v>
      </c>
      <c r="ALY1009">
        <v>0.5</v>
      </c>
    </row>
    <row r="1010" spans="1006:1013">
      <c r="ALR1010">
        <v>6</v>
      </c>
      <c r="ALS1010">
        <v>7</v>
      </c>
      <c r="ALT1010" t="s">
        <v>15</v>
      </c>
      <c r="ALU1010">
        <v>14</v>
      </c>
      <c r="ALV1010">
        <v>5</v>
      </c>
      <c r="ALW1010" t="s">
        <v>14</v>
      </c>
      <c r="ALX1010">
        <v>0</v>
      </c>
      <c r="ALY1010">
        <v>0.5</v>
      </c>
    </row>
    <row r="1011" spans="1006:1013">
      <c r="ALR1011">
        <v>7</v>
      </c>
      <c r="ALS1011">
        <v>0</v>
      </c>
      <c r="ALT1011" t="s">
        <v>12</v>
      </c>
      <c r="ALU1011">
        <v>9</v>
      </c>
      <c r="ALV1011">
        <v>1</v>
      </c>
      <c r="ALY1011">
        <v>1</v>
      </c>
    </row>
  </sheetData>
  <sheetProtection sheet="1" objects="1" scenarios="1"/>
  <mergeCells count="3">
    <mergeCell ref="B7:B8"/>
    <mergeCell ref="B4:D4"/>
    <mergeCell ref="B9:B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4DAB-43A7-4CE9-A816-6DD6984020C2}">
  <sheetPr>
    <tabColor theme="8" tint="-0.249977111117893"/>
  </sheetPr>
  <dimension ref="B4:AMD1012"/>
  <sheetViews>
    <sheetView showGridLines="0" workbookViewId="0">
      <selection activeCell="Z16" sqref="Z16"/>
    </sheetView>
  </sheetViews>
  <sheetFormatPr defaultRowHeight="14.4"/>
  <cols>
    <col min="3" max="3" width="11" bestFit="1" customWidth="1"/>
    <col min="6" max="6" width="5" customWidth="1"/>
    <col min="7" max="7" width="11" bestFit="1" customWidth="1"/>
    <col min="10" max="10" width="4.33203125" customWidth="1"/>
    <col min="12" max="12" width="2.5546875" customWidth="1"/>
    <col min="13" max="13" width="5.33203125" customWidth="1"/>
    <col min="16" max="16" width="2.5546875" customWidth="1"/>
    <col min="17" max="17" width="5.33203125" customWidth="1"/>
    <col min="20" max="20" width="2.5546875" customWidth="1"/>
  </cols>
  <sheetData>
    <row r="4" spans="2:21" ht="15" thickBot="1">
      <c r="C4" s="141" t="s">
        <v>24</v>
      </c>
      <c r="D4" s="141"/>
      <c r="E4" s="141"/>
    </row>
    <row r="5" spans="2:21">
      <c r="K5" s="60"/>
      <c r="L5" s="26"/>
      <c r="M5" s="26"/>
      <c r="N5" s="26"/>
      <c r="O5" s="26"/>
      <c r="P5" s="26"/>
      <c r="Q5" s="26"/>
      <c r="R5" s="61">
        <f>H20</f>
        <v>0.3333333333333337</v>
      </c>
      <c r="S5" s="26"/>
      <c r="T5" s="26"/>
      <c r="U5" s="62"/>
    </row>
    <row r="6" spans="2:21" ht="15" thickBot="1">
      <c r="D6" s="157" t="s">
        <v>31</v>
      </c>
      <c r="E6" s="157"/>
      <c r="K6" s="29"/>
      <c r="R6" t="s">
        <v>27</v>
      </c>
      <c r="U6" s="37"/>
    </row>
    <row r="7" spans="2:21">
      <c r="C7" s="53"/>
      <c r="D7" s="54" t="s">
        <v>27</v>
      </c>
      <c r="E7" s="55" t="s">
        <v>26</v>
      </c>
      <c r="G7" s="144" t="s">
        <v>40</v>
      </c>
      <c r="H7" s="145"/>
      <c r="I7" s="146"/>
      <c r="K7" s="29"/>
      <c r="N7" s="21">
        <v>0.6</v>
      </c>
      <c r="U7" s="37">
        <f>SUM(R8,N10,)</f>
        <v>6</v>
      </c>
    </row>
    <row r="8" spans="2:21">
      <c r="B8" s="156" t="s">
        <v>28</v>
      </c>
      <c r="C8" s="153" t="s">
        <v>27</v>
      </c>
      <c r="D8" s="6">
        <v>2</v>
      </c>
      <c r="E8" s="56">
        <v>4</v>
      </c>
      <c r="G8" s="147"/>
      <c r="H8" s="148"/>
      <c r="I8" s="149"/>
      <c r="K8" s="29"/>
      <c r="N8" t="s">
        <v>27</v>
      </c>
      <c r="O8" s="76" t="str">
        <f>D6</f>
        <v>FollowCo</v>
      </c>
      <c r="R8" s="85">
        <v>6</v>
      </c>
      <c r="S8" s="85">
        <f>U7</f>
        <v>6</v>
      </c>
      <c r="T8" s="85"/>
      <c r="U8" s="37"/>
    </row>
    <row r="9" spans="2:21">
      <c r="B9" s="156"/>
      <c r="C9" s="154"/>
      <c r="D9" s="7">
        <v>6</v>
      </c>
      <c r="E9" s="57">
        <v>5</v>
      </c>
      <c r="G9" s="147"/>
      <c r="H9" s="148"/>
      <c r="I9" s="149"/>
      <c r="K9" s="29"/>
      <c r="U9" s="37"/>
    </row>
    <row r="10" spans="2:21">
      <c r="B10" s="156"/>
      <c r="C10" s="153" t="s">
        <v>26</v>
      </c>
      <c r="D10" s="6">
        <v>5</v>
      </c>
      <c r="E10" s="56">
        <v>2</v>
      </c>
      <c r="G10" s="147"/>
      <c r="H10" s="148"/>
      <c r="I10" s="149"/>
      <c r="K10" s="29"/>
      <c r="N10">
        <v>0</v>
      </c>
      <c r="O10" s="25">
        <f>IF(ABS(1-SUM(R5,R10))&lt;=0.00001,SUM(R5 * S8,R10 * S13),NA())</f>
        <v>5.3333333333333339</v>
      </c>
      <c r="R10" s="21">
        <f>1-R5</f>
        <v>0.6666666666666663</v>
      </c>
      <c r="U10" s="37"/>
    </row>
    <row r="11" spans="2:21" ht="15" thickBot="1">
      <c r="B11" s="156"/>
      <c r="C11" s="155"/>
      <c r="D11" s="58">
        <v>4</v>
      </c>
      <c r="E11" s="59">
        <v>6</v>
      </c>
      <c r="G11" s="150"/>
      <c r="H11" s="151"/>
      <c r="I11" s="152"/>
      <c r="K11" s="29"/>
      <c r="R11" t="s">
        <v>26</v>
      </c>
      <c r="U11" s="37"/>
    </row>
    <row r="12" spans="2:21" ht="15" thickBot="1">
      <c r="K12" s="29"/>
      <c r="U12" s="37">
        <f>SUM(R13,N10,)</f>
        <v>5</v>
      </c>
    </row>
    <row r="13" spans="2:21">
      <c r="C13" s="1" t="s">
        <v>30</v>
      </c>
      <c r="D13" s="2" t="s">
        <v>28</v>
      </c>
      <c r="E13" s="2" t="s">
        <v>31</v>
      </c>
      <c r="F13" s="50"/>
      <c r="G13" s="27" t="s">
        <v>30</v>
      </c>
      <c r="H13" s="27" t="s">
        <v>28</v>
      </c>
      <c r="I13" s="28" t="s">
        <v>31</v>
      </c>
      <c r="K13" s="75" t="str">
        <f>B8</f>
        <v>LeadCo</v>
      </c>
      <c r="R13" s="85">
        <v>5</v>
      </c>
      <c r="S13" s="85">
        <f>U12</f>
        <v>5</v>
      </c>
      <c r="U13" s="37"/>
    </row>
    <row r="14" spans="2:21">
      <c r="C14" s="29" t="s">
        <v>27</v>
      </c>
      <c r="D14" s="22" t="s">
        <v>32</v>
      </c>
      <c r="E14" s="22" t="s">
        <v>34</v>
      </c>
      <c r="F14" s="51"/>
      <c r="G14" t="s">
        <v>27</v>
      </c>
      <c r="H14" s="25">
        <f>H18</f>
        <v>0.6</v>
      </c>
      <c r="I14" s="30">
        <f>H20</f>
        <v>0.3333333333333337</v>
      </c>
      <c r="K14" s="29"/>
      <c r="R14" s="21"/>
      <c r="U14" s="37"/>
    </row>
    <row r="15" spans="2:21" ht="15" thickBot="1">
      <c r="C15" s="31" t="s">
        <v>26</v>
      </c>
      <c r="D15" s="32" t="s">
        <v>33</v>
      </c>
      <c r="E15" s="32" t="s">
        <v>35</v>
      </c>
      <c r="F15" s="52"/>
      <c r="G15" s="33" t="s">
        <v>26</v>
      </c>
      <c r="H15" s="34">
        <f>1-H14</f>
        <v>0.4</v>
      </c>
      <c r="I15" s="35">
        <f>1-I14</f>
        <v>0.6666666666666663</v>
      </c>
      <c r="K15" s="63">
        <f>IF(ABS(1-SUM(N7,N17))&lt;=0.00001,SUM(N7 * O10,N17 * O20),NA())</f>
        <v>5.333333333333333</v>
      </c>
      <c r="R15" s="21">
        <f>R5</f>
        <v>0.3333333333333337</v>
      </c>
      <c r="U15" s="37"/>
    </row>
    <row r="16" spans="2:21" ht="15" thickBot="1">
      <c r="K16" s="29"/>
      <c r="R16" t="s">
        <v>27</v>
      </c>
      <c r="U16" s="37"/>
    </row>
    <row r="17" spans="3:21">
      <c r="C17" s="36" t="s">
        <v>36</v>
      </c>
      <c r="D17" s="27" t="s">
        <v>28</v>
      </c>
      <c r="E17" s="28" t="str">
        <f>I13</f>
        <v>FollowCo</v>
      </c>
      <c r="G17" s="43" t="s">
        <v>38</v>
      </c>
      <c r="H17" s="44"/>
      <c r="I17" s="45" t="s">
        <v>39</v>
      </c>
      <c r="K17" s="29"/>
      <c r="N17" s="21">
        <f>1-N7</f>
        <v>0.4</v>
      </c>
      <c r="U17" s="37">
        <f>SUM(R18,N20,)</f>
        <v>4</v>
      </c>
    </row>
    <row r="18" spans="3:21">
      <c r="C18" s="29" t="s">
        <v>27</v>
      </c>
      <c r="D18" s="49">
        <f>I14*D9+I15*E9</f>
        <v>5.3333333333333339</v>
      </c>
      <c r="E18" s="37">
        <f>H14*D8+H15*D10</f>
        <v>3.2</v>
      </c>
      <c r="G18" s="29" t="s">
        <v>28</v>
      </c>
      <c r="H18" s="21">
        <v>0.6</v>
      </c>
      <c r="I18" s="30">
        <f>E18-E20</f>
        <v>0</v>
      </c>
      <c r="K18" s="29"/>
      <c r="N18" t="s">
        <v>26</v>
      </c>
      <c r="O18" s="76" t="str">
        <f>D6</f>
        <v>FollowCo</v>
      </c>
      <c r="R18" s="85">
        <v>4</v>
      </c>
      <c r="S18" s="85">
        <f>U17</f>
        <v>4</v>
      </c>
      <c r="U18" s="37"/>
    </row>
    <row r="19" spans="3:21">
      <c r="C19" s="38" t="s">
        <v>26</v>
      </c>
      <c r="D19" s="23">
        <f>I14*D11+I15*E11</f>
        <v>5.3333333333333321</v>
      </c>
      <c r="E19" s="39">
        <f>H14*E8+H15*E10</f>
        <v>3.2</v>
      </c>
      <c r="G19" s="46" t="s">
        <v>38</v>
      </c>
      <c r="H19" s="24"/>
      <c r="I19" s="47" t="s">
        <v>39</v>
      </c>
      <c r="K19" s="29"/>
      <c r="U19" s="37"/>
    </row>
    <row r="20" spans="3:21" ht="15" thickBot="1">
      <c r="C20" s="40" t="s">
        <v>37</v>
      </c>
      <c r="D20" s="41">
        <f>MAX(D18:D19)</f>
        <v>5.3333333333333339</v>
      </c>
      <c r="E20" s="42">
        <f>MAX(E18:E19)</f>
        <v>3.2</v>
      </c>
      <c r="G20" s="31" t="s">
        <v>31</v>
      </c>
      <c r="H20" s="48">
        <v>0.3333333333333337</v>
      </c>
      <c r="I20" s="35">
        <f>D18-D19</f>
        <v>0</v>
      </c>
      <c r="K20" s="29"/>
      <c r="N20">
        <v>0</v>
      </c>
      <c r="O20" s="25">
        <f>IF(ABS(1-SUM(R15,R20))&lt;=0.00001,SUM(R15 * S18,R20 * S23),NA())</f>
        <v>5.3333333333333321</v>
      </c>
      <c r="R20" s="21">
        <f>R10</f>
        <v>0.6666666666666663</v>
      </c>
      <c r="U20" s="37"/>
    </row>
    <row r="21" spans="3:21">
      <c r="K21" s="29"/>
      <c r="R21" t="s">
        <v>26</v>
      </c>
      <c r="U21" s="37"/>
    </row>
    <row r="22" spans="3:21">
      <c r="K22" s="29"/>
      <c r="U22" s="37">
        <f>SUM(R23,N20,)</f>
        <v>6</v>
      </c>
    </row>
    <row r="23" spans="3:21">
      <c r="K23" s="29"/>
      <c r="R23" s="85">
        <v>6</v>
      </c>
      <c r="S23" s="85">
        <f>U22</f>
        <v>6</v>
      </c>
      <c r="U23" s="37"/>
    </row>
    <row r="24" spans="3:21" ht="15" thickBot="1">
      <c r="K24" s="31"/>
      <c r="L24" s="33"/>
      <c r="M24" s="33"/>
      <c r="N24" s="33"/>
      <c r="O24" s="33"/>
      <c r="P24" s="33"/>
      <c r="Q24" s="33"/>
      <c r="R24" s="33"/>
      <c r="S24" s="33"/>
      <c r="T24" s="33"/>
      <c r="U24" s="64"/>
    </row>
    <row r="985" spans="1011:1012">
      <c r="ALW985" t="s">
        <v>20</v>
      </c>
      <c r="ALX985" t="s">
        <v>21</v>
      </c>
    </row>
    <row r="1005" spans="1011:1018">
      <c r="ALW1005" t="s">
        <v>3</v>
      </c>
      <c r="ALX1005" t="s">
        <v>4</v>
      </c>
      <c r="ALY1005" t="s">
        <v>5</v>
      </c>
      <c r="ALZ1005" t="s">
        <v>6</v>
      </c>
      <c r="AMA1005" t="s">
        <v>7</v>
      </c>
      <c r="AMB1005" t="s">
        <v>8</v>
      </c>
      <c r="AMC1005" t="s">
        <v>9</v>
      </c>
      <c r="AMD1005" t="s">
        <v>10</v>
      </c>
    </row>
    <row r="1006" spans="1011:1018">
      <c r="ALW1006">
        <v>1</v>
      </c>
      <c r="ALX1006">
        <v>3</v>
      </c>
      <c r="ALY1006" t="s">
        <v>11</v>
      </c>
      <c r="ALZ1006">
        <v>2</v>
      </c>
      <c r="AMA1006">
        <v>9</v>
      </c>
      <c r="AMB1006" t="s">
        <v>27</v>
      </c>
      <c r="AMC1006">
        <v>6</v>
      </c>
      <c r="AMD1006">
        <v>0.3333333333333337</v>
      </c>
    </row>
    <row r="1007" spans="1011:1018">
      <c r="ALW1007">
        <v>2</v>
      </c>
      <c r="ALX1007">
        <v>3</v>
      </c>
      <c r="ALY1007" t="s">
        <v>11</v>
      </c>
      <c r="ALZ1007">
        <v>7</v>
      </c>
      <c r="AMA1007">
        <v>9</v>
      </c>
      <c r="AMB1007" t="s">
        <v>26</v>
      </c>
      <c r="AMC1007">
        <v>5</v>
      </c>
      <c r="AMD1007">
        <v>0.6666666666666663</v>
      </c>
    </row>
    <row r="1008" spans="1011:1018">
      <c r="ALW1008">
        <v>3</v>
      </c>
      <c r="ALX1008">
        <v>7</v>
      </c>
      <c r="ALY1008" t="s">
        <v>15</v>
      </c>
      <c r="ALZ1008">
        <v>4</v>
      </c>
      <c r="AMA1008">
        <v>5</v>
      </c>
      <c r="AMB1008" t="s">
        <v>27</v>
      </c>
      <c r="AMC1008">
        <v>0</v>
      </c>
      <c r="AMD1008">
        <v>0.6</v>
      </c>
    </row>
    <row r="1009" spans="1011:1018">
      <c r="ALW1009">
        <v>4</v>
      </c>
      <c r="ALX1009">
        <v>6</v>
      </c>
      <c r="ALY1009" t="s">
        <v>11</v>
      </c>
      <c r="ALZ1009">
        <v>12</v>
      </c>
      <c r="AMA1009">
        <v>9</v>
      </c>
      <c r="AMB1009" t="s">
        <v>27</v>
      </c>
      <c r="AMC1009">
        <v>4</v>
      </c>
      <c r="AMD1009">
        <v>0.3333333333333337</v>
      </c>
    </row>
    <row r="1010" spans="1011:1018">
      <c r="ALW1010">
        <v>5</v>
      </c>
      <c r="ALX1010">
        <v>6</v>
      </c>
      <c r="ALY1010" t="s">
        <v>11</v>
      </c>
      <c r="ALZ1010">
        <v>17</v>
      </c>
      <c r="AMA1010">
        <v>9</v>
      </c>
      <c r="AMB1010" t="s">
        <v>26</v>
      </c>
      <c r="AMC1010">
        <v>6</v>
      </c>
      <c r="AMD1010">
        <v>0.6666666666666663</v>
      </c>
    </row>
    <row r="1011" spans="1011:1018">
      <c r="ALW1011">
        <v>6</v>
      </c>
      <c r="ALX1011">
        <v>7</v>
      </c>
      <c r="ALY1011" t="s">
        <v>15</v>
      </c>
      <c r="ALZ1011">
        <v>14</v>
      </c>
      <c r="AMA1011">
        <v>5</v>
      </c>
      <c r="AMB1011" t="s">
        <v>26</v>
      </c>
      <c r="AMC1011">
        <v>0</v>
      </c>
      <c r="AMD1011">
        <v>0.4</v>
      </c>
    </row>
    <row r="1012" spans="1011:1018">
      <c r="ALW1012">
        <v>7</v>
      </c>
      <c r="ALX1012">
        <v>0</v>
      </c>
      <c r="ALY1012" t="s">
        <v>15</v>
      </c>
      <c r="ALZ1012">
        <v>9</v>
      </c>
      <c r="AMA1012">
        <v>1</v>
      </c>
      <c r="AMD1012">
        <v>1</v>
      </c>
    </row>
  </sheetData>
  <sheetProtection sheet="1" objects="1" scenarios="1"/>
  <mergeCells count="6">
    <mergeCell ref="G7:I11"/>
    <mergeCell ref="C4:E4"/>
    <mergeCell ref="C8:C9"/>
    <mergeCell ref="C10:C11"/>
    <mergeCell ref="B8:B11"/>
    <mergeCell ref="D6:E6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541C-BE27-4979-8D0C-3065D8235B73}">
  <sheetPr>
    <tabColor theme="5" tint="-0.249977111117893"/>
  </sheetPr>
  <dimension ref="B3:ALZ1011"/>
  <sheetViews>
    <sheetView showGridLines="0" topLeftCell="B1" workbookViewId="0">
      <selection activeCell="X18" sqref="X18"/>
    </sheetView>
  </sheetViews>
  <sheetFormatPr defaultRowHeight="14.4"/>
  <cols>
    <col min="3" max="3" width="11" bestFit="1" customWidth="1"/>
    <col min="4" max="5" width="10.33203125" customWidth="1"/>
    <col min="8" max="8" width="2.5546875" customWidth="1"/>
    <col min="9" max="9" width="5.33203125" customWidth="1"/>
    <col min="12" max="12" width="2.5546875" customWidth="1"/>
    <col min="13" max="13" width="5.33203125" customWidth="1"/>
    <col min="16" max="16" width="2.5546875" customWidth="1"/>
  </cols>
  <sheetData>
    <row r="3" spans="2:17" ht="15" thickBot="1">
      <c r="C3" s="141" t="s">
        <v>79</v>
      </c>
      <c r="D3" s="141"/>
      <c r="E3" s="141"/>
    </row>
    <row r="4" spans="2:17">
      <c r="G4" s="60"/>
      <c r="H4" s="26"/>
      <c r="I4" s="26"/>
      <c r="J4" s="26"/>
      <c r="K4" s="26"/>
      <c r="L4" s="26"/>
      <c r="M4" s="26"/>
      <c r="N4" s="134">
        <v>0.5</v>
      </c>
      <c r="O4" s="26"/>
      <c r="P4" s="26"/>
      <c r="Q4" s="62"/>
    </row>
    <row r="5" spans="2:17" ht="15" thickBot="1">
      <c r="D5" s="157" t="s">
        <v>44</v>
      </c>
      <c r="E5" s="157"/>
      <c r="G5" s="29"/>
      <c r="N5" t="s">
        <v>41</v>
      </c>
      <c r="Q5" s="37"/>
    </row>
    <row r="6" spans="2:17">
      <c r="C6" s="53"/>
      <c r="D6" s="54" t="s">
        <v>41</v>
      </c>
      <c r="E6" s="55" t="s">
        <v>42</v>
      </c>
      <c r="G6" s="29"/>
      <c r="J6" s="21"/>
      <c r="Q6" s="37">
        <f>SUM(N7,J9,)</f>
        <v>10</v>
      </c>
    </row>
    <row r="7" spans="2:17">
      <c r="B7" s="156" t="s">
        <v>43</v>
      </c>
      <c r="C7" s="153" t="s">
        <v>41</v>
      </c>
      <c r="D7" s="66">
        <v>4</v>
      </c>
      <c r="E7" s="56">
        <v>2</v>
      </c>
      <c r="G7" s="29"/>
      <c r="J7" t="s">
        <v>41</v>
      </c>
      <c r="K7" s="133" t="str">
        <f>D5</f>
        <v>MovieCo</v>
      </c>
      <c r="N7" s="85">
        <v>10</v>
      </c>
      <c r="O7" s="85">
        <f>Q6</f>
        <v>10</v>
      </c>
      <c r="Q7" s="37"/>
    </row>
    <row r="8" spans="2:17">
      <c r="B8" s="156"/>
      <c r="C8" s="154"/>
      <c r="D8" s="67">
        <v>10</v>
      </c>
      <c r="E8" s="57">
        <v>2</v>
      </c>
      <c r="G8" s="29"/>
      <c r="Q8" s="37"/>
    </row>
    <row r="9" spans="2:17">
      <c r="B9" s="156"/>
      <c r="C9" s="153" t="s">
        <v>42</v>
      </c>
      <c r="D9" s="6">
        <v>2</v>
      </c>
      <c r="E9" s="68">
        <v>10</v>
      </c>
      <c r="G9" s="29"/>
      <c r="J9">
        <v>0</v>
      </c>
      <c r="K9" s="25">
        <f>IF(ABS(1-SUM(N4,N9))&lt;=0.00001,SUM(N4 * O7,N9 * O12),NA())</f>
        <v>6</v>
      </c>
      <c r="N9" s="87">
        <v>0.5</v>
      </c>
      <c r="Q9" s="37"/>
    </row>
    <row r="10" spans="2:17" ht="15" thickBot="1">
      <c r="B10" s="156"/>
      <c r="C10" s="155"/>
      <c r="D10" s="58">
        <v>2</v>
      </c>
      <c r="E10" s="69">
        <v>4</v>
      </c>
      <c r="G10" s="29"/>
      <c r="N10" t="s">
        <v>42</v>
      </c>
      <c r="Q10" s="37"/>
    </row>
    <row r="11" spans="2:17">
      <c r="G11" s="29"/>
      <c r="Q11" s="37">
        <f>SUM(N12,J9,)</f>
        <v>2</v>
      </c>
    </row>
    <row r="12" spans="2:17">
      <c r="G12" s="75" t="str">
        <f>B7</f>
        <v>GameCo</v>
      </c>
      <c r="N12" s="85">
        <v>2</v>
      </c>
      <c r="O12" s="85">
        <f>Q11</f>
        <v>2</v>
      </c>
      <c r="Q12" s="37"/>
    </row>
    <row r="13" spans="2:17">
      <c r="G13" s="29"/>
      <c r="N13" s="21"/>
      <c r="Q13" s="37"/>
    </row>
    <row r="14" spans="2:17">
      <c r="G14" s="74">
        <f>MAX(K9,K19)</f>
        <v>6</v>
      </c>
      <c r="N14" s="87">
        <v>0.5</v>
      </c>
      <c r="Q14" s="37"/>
    </row>
    <row r="15" spans="2:17">
      <c r="G15" s="29"/>
      <c r="N15" t="s">
        <v>41</v>
      </c>
      <c r="Q15" s="37"/>
    </row>
    <row r="16" spans="2:17">
      <c r="G16" s="29"/>
      <c r="J16" s="21"/>
      <c r="Q16" s="37">
        <f>SUM(N17,J19,)</f>
        <v>2</v>
      </c>
    </row>
    <row r="17" spans="7:17">
      <c r="G17" s="29"/>
      <c r="J17" t="s">
        <v>42</v>
      </c>
      <c r="K17" s="76" t="str">
        <f>K7</f>
        <v>MovieCo</v>
      </c>
      <c r="N17" s="85">
        <v>2</v>
      </c>
      <c r="O17" s="85">
        <f>Q16</f>
        <v>2</v>
      </c>
      <c r="Q17" s="37"/>
    </row>
    <row r="18" spans="7:17">
      <c r="G18" s="29"/>
      <c r="Q18" s="37"/>
    </row>
    <row r="19" spans="7:17">
      <c r="G19" s="29"/>
      <c r="J19">
        <v>0</v>
      </c>
      <c r="K19" s="25">
        <f>IF(ABS(1-SUM(N14,N19))&lt;=0.00001,SUM(N14 * O17,N19 * O22),NA())</f>
        <v>3</v>
      </c>
      <c r="N19" s="87">
        <v>0.5</v>
      </c>
      <c r="Q19" s="37"/>
    </row>
    <row r="20" spans="7:17">
      <c r="G20" s="29"/>
      <c r="N20" t="s">
        <v>42</v>
      </c>
      <c r="Q20" s="37"/>
    </row>
    <row r="21" spans="7:17">
      <c r="G21" s="29"/>
      <c r="Q21" s="37">
        <f>SUM(N22,J19,)</f>
        <v>4</v>
      </c>
    </row>
    <row r="22" spans="7:17">
      <c r="G22" s="29"/>
      <c r="N22" s="85">
        <v>4</v>
      </c>
      <c r="O22" s="85">
        <f>Q21</f>
        <v>4</v>
      </c>
      <c r="Q22" s="37"/>
    </row>
    <row r="23" spans="7:17" ht="15" thickBot="1">
      <c r="G23" s="31"/>
      <c r="H23" s="33"/>
      <c r="I23" s="33"/>
      <c r="J23" s="33"/>
      <c r="K23" s="33"/>
      <c r="L23" s="33"/>
      <c r="M23" s="33"/>
      <c r="N23" s="33"/>
      <c r="O23" s="33"/>
      <c r="P23" s="33"/>
      <c r="Q23" s="64"/>
    </row>
    <row r="984" spans="1007:1008">
      <c r="ALS984" t="s">
        <v>20</v>
      </c>
      <c r="ALT984" t="s">
        <v>29</v>
      </c>
    </row>
    <row r="1004" spans="1007:1014">
      <c r="ALS1004" t="s">
        <v>3</v>
      </c>
      <c r="ALT1004" t="s">
        <v>4</v>
      </c>
      <c r="ALU1004" t="s">
        <v>5</v>
      </c>
      <c r="ALV1004" t="s">
        <v>6</v>
      </c>
      <c r="ALW1004" t="s">
        <v>7</v>
      </c>
      <c r="ALX1004" t="s">
        <v>8</v>
      </c>
      <c r="ALY1004" t="s">
        <v>9</v>
      </c>
      <c r="ALZ1004" t="s">
        <v>10</v>
      </c>
    </row>
    <row r="1005" spans="1007:1014">
      <c r="ALS1005">
        <v>1</v>
      </c>
      <c r="ALT1005">
        <v>3</v>
      </c>
      <c r="ALU1005" t="s">
        <v>11</v>
      </c>
      <c r="ALV1005">
        <v>2</v>
      </c>
      <c r="ALW1005">
        <v>9</v>
      </c>
      <c r="ALX1005" t="s">
        <v>41</v>
      </c>
      <c r="ALY1005">
        <v>10</v>
      </c>
      <c r="ALZ1005">
        <v>0.5</v>
      </c>
    </row>
    <row r="1006" spans="1007:1014">
      <c r="ALS1006">
        <v>2</v>
      </c>
      <c r="ALT1006">
        <v>3</v>
      </c>
      <c r="ALU1006" t="s">
        <v>11</v>
      </c>
      <c r="ALV1006">
        <v>7</v>
      </c>
      <c r="ALW1006">
        <v>9</v>
      </c>
      <c r="ALX1006" t="s">
        <v>42</v>
      </c>
      <c r="ALY1006">
        <v>2</v>
      </c>
      <c r="ALZ1006">
        <v>0.5</v>
      </c>
    </row>
    <row r="1007" spans="1007:1014">
      <c r="ALS1007">
        <v>3</v>
      </c>
      <c r="ALT1007">
        <v>7</v>
      </c>
      <c r="ALU1007" t="s">
        <v>15</v>
      </c>
      <c r="ALV1007">
        <v>4</v>
      </c>
      <c r="ALW1007">
        <v>5</v>
      </c>
      <c r="ALX1007" t="s">
        <v>41</v>
      </c>
      <c r="ALY1007">
        <v>0</v>
      </c>
      <c r="ALZ1007">
        <v>0.5</v>
      </c>
    </row>
    <row r="1008" spans="1007:1014">
      <c r="ALS1008">
        <v>4</v>
      </c>
      <c r="ALT1008">
        <v>6</v>
      </c>
      <c r="ALU1008" t="s">
        <v>11</v>
      </c>
      <c r="ALV1008">
        <v>12</v>
      </c>
      <c r="ALW1008">
        <v>9</v>
      </c>
      <c r="ALX1008" t="s">
        <v>41</v>
      </c>
      <c r="ALY1008">
        <v>2</v>
      </c>
      <c r="ALZ1008">
        <v>0.5</v>
      </c>
    </row>
    <row r="1009" spans="1007:1014">
      <c r="ALS1009">
        <v>5</v>
      </c>
      <c r="ALT1009">
        <v>6</v>
      </c>
      <c r="ALU1009" t="s">
        <v>11</v>
      </c>
      <c r="ALV1009">
        <v>17</v>
      </c>
      <c r="ALW1009">
        <v>9</v>
      </c>
      <c r="ALX1009" t="s">
        <v>42</v>
      </c>
      <c r="ALY1009">
        <v>4</v>
      </c>
      <c r="ALZ1009">
        <v>0.5</v>
      </c>
    </row>
    <row r="1010" spans="1007:1014">
      <c r="ALS1010">
        <v>6</v>
      </c>
      <c r="ALT1010">
        <v>7</v>
      </c>
      <c r="ALU1010" t="s">
        <v>15</v>
      </c>
      <c r="ALV1010">
        <v>14</v>
      </c>
      <c r="ALW1010">
        <v>5</v>
      </c>
      <c r="ALX1010" t="s">
        <v>42</v>
      </c>
      <c r="ALY1010">
        <v>0</v>
      </c>
      <c r="ALZ1010">
        <v>0.5</v>
      </c>
    </row>
    <row r="1011" spans="1007:1014">
      <c r="ALS1011">
        <v>7</v>
      </c>
      <c r="ALT1011">
        <v>0</v>
      </c>
      <c r="ALU1011" t="s">
        <v>12</v>
      </c>
      <c r="ALV1011">
        <v>9</v>
      </c>
      <c r="ALW1011">
        <v>1</v>
      </c>
      <c r="ALZ1011">
        <v>1</v>
      </c>
    </row>
  </sheetData>
  <sheetProtection sheet="1" objects="1" scenarios="1"/>
  <mergeCells count="5">
    <mergeCell ref="C3:E3"/>
    <mergeCell ref="D5:E5"/>
    <mergeCell ref="B7:B10"/>
    <mergeCell ref="C7:C8"/>
    <mergeCell ref="C9:C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D099-FBC0-4A2C-90AD-F7B876C53DE6}">
  <sheetPr>
    <tabColor theme="9" tint="-0.499984740745262"/>
  </sheetPr>
  <dimension ref="B4:ALZ1010"/>
  <sheetViews>
    <sheetView showGridLines="0" workbookViewId="0">
      <selection activeCell="V15" sqref="V15"/>
    </sheetView>
  </sheetViews>
  <sheetFormatPr defaultRowHeight="14.4"/>
  <cols>
    <col min="3" max="3" width="11" bestFit="1" customWidth="1"/>
    <col min="4" max="5" width="10.33203125" customWidth="1"/>
    <col min="6" max="6" width="8.109375" bestFit="1" customWidth="1"/>
    <col min="8" max="8" width="2.5546875" customWidth="1"/>
    <col min="9" max="9" width="5.33203125" customWidth="1"/>
    <col min="12" max="12" width="2.5546875" customWidth="1"/>
    <col min="13" max="13" width="5.33203125" customWidth="1"/>
    <col min="16" max="16" width="2.5546875" customWidth="1"/>
  </cols>
  <sheetData>
    <row r="4" spans="2:17" ht="15" thickBot="1">
      <c r="C4" s="141" t="s">
        <v>50</v>
      </c>
      <c r="D4" s="141"/>
      <c r="E4" s="141"/>
    </row>
    <row r="5" spans="2:17">
      <c r="G5" s="60"/>
      <c r="H5" s="26"/>
      <c r="I5" s="26"/>
      <c r="J5" s="26"/>
      <c r="K5" s="26"/>
      <c r="L5" s="26"/>
      <c r="M5" s="26"/>
      <c r="N5" s="61"/>
      <c r="O5" s="26"/>
      <c r="P5" s="26"/>
      <c r="Q5" s="62"/>
    </row>
    <row r="6" spans="2:17" ht="15" thickBot="1">
      <c r="D6" s="157" t="s">
        <v>45</v>
      </c>
      <c r="E6" s="157"/>
      <c r="G6" s="29"/>
      <c r="N6" t="s">
        <v>48</v>
      </c>
      <c r="Q6" s="37"/>
    </row>
    <row r="7" spans="2:17">
      <c r="C7" s="53"/>
      <c r="D7" s="54" t="s">
        <v>48</v>
      </c>
      <c r="E7" s="55" t="s">
        <v>1</v>
      </c>
      <c r="G7" s="29"/>
      <c r="J7" s="21"/>
      <c r="Q7" s="37">
        <f>SUM(N8,J10,)</f>
        <v>-100</v>
      </c>
    </row>
    <row r="8" spans="2:17">
      <c r="B8" s="156" t="s">
        <v>46</v>
      </c>
      <c r="C8" s="153" t="s">
        <v>47</v>
      </c>
      <c r="D8" s="6">
        <v>-100</v>
      </c>
      <c r="E8" s="71">
        <v>100</v>
      </c>
      <c r="G8" s="29"/>
      <c r="J8" t="s">
        <v>47</v>
      </c>
      <c r="K8" s="76" t="str">
        <f>D6</f>
        <v>DrugCo</v>
      </c>
      <c r="N8" s="85">
        <f>D8</f>
        <v>-100</v>
      </c>
      <c r="O8" s="85">
        <f>Q7</f>
        <v>-100</v>
      </c>
      <c r="Q8" s="37"/>
    </row>
    <row r="9" spans="2:17">
      <c r="B9" s="156"/>
      <c r="C9" s="154"/>
      <c r="D9" s="7">
        <v>-100</v>
      </c>
      <c r="E9" s="72">
        <v>100</v>
      </c>
      <c r="G9" s="29"/>
      <c r="Q9" s="37"/>
    </row>
    <row r="10" spans="2:17">
      <c r="B10" s="156"/>
      <c r="C10" s="153" t="s">
        <v>1</v>
      </c>
      <c r="D10" s="6">
        <v>1000</v>
      </c>
      <c r="E10" s="56">
        <v>1000</v>
      </c>
      <c r="G10" s="29"/>
      <c r="J10">
        <v>0</v>
      </c>
      <c r="K10" s="25">
        <f>MAX(O8,O13)</f>
        <v>100</v>
      </c>
      <c r="N10" s="21"/>
      <c r="Q10" s="37"/>
    </row>
    <row r="11" spans="2:17" ht="15" thickBot="1">
      <c r="B11" s="156"/>
      <c r="C11" s="155"/>
      <c r="D11" s="58">
        <v>0</v>
      </c>
      <c r="E11" s="59">
        <v>0</v>
      </c>
      <c r="G11" s="29"/>
      <c r="N11" t="s">
        <v>49</v>
      </c>
      <c r="Q11" s="37"/>
    </row>
    <row r="12" spans="2:17">
      <c r="G12" s="75" t="str">
        <f>B8</f>
        <v>GenerCo</v>
      </c>
      <c r="Q12" s="37">
        <f>SUM(N13,J10,)</f>
        <v>100</v>
      </c>
    </row>
    <row r="13" spans="2:17">
      <c r="G13" s="29"/>
      <c r="N13" s="85">
        <f>E8</f>
        <v>100</v>
      </c>
      <c r="O13" s="85">
        <f>Q12</f>
        <v>100</v>
      </c>
      <c r="Q13" s="37"/>
    </row>
    <row r="14" spans="2:17">
      <c r="G14" s="73">
        <f>MAX(K10,K18)</f>
        <v>100</v>
      </c>
      <c r="N14" s="21"/>
      <c r="Q14" s="37"/>
    </row>
    <row r="15" spans="2:17">
      <c r="G15" s="74"/>
      <c r="N15" s="21"/>
      <c r="Q15" s="37"/>
    </row>
    <row r="16" spans="2:17">
      <c r="G16" s="29"/>
      <c r="J16" t="s">
        <v>1</v>
      </c>
      <c r="Q16" s="37"/>
    </row>
    <row r="17" spans="7:17">
      <c r="G17" s="29"/>
      <c r="J17" s="21"/>
      <c r="Q17" s="37">
        <f>SUM(J18,)</f>
        <v>0</v>
      </c>
    </row>
    <row r="18" spans="7:17">
      <c r="G18" s="29"/>
      <c r="J18">
        <v>0</v>
      </c>
      <c r="K18">
        <f>Q17</f>
        <v>0</v>
      </c>
      <c r="Q18" s="37"/>
    </row>
    <row r="19" spans="7:17" ht="15" thickBot="1">
      <c r="G19" s="31"/>
      <c r="H19" s="33"/>
      <c r="I19" s="33"/>
      <c r="J19" s="33"/>
      <c r="K19" s="33"/>
      <c r="L19" s="33"/>
      <c r="M19" s="33"/>
      <c r="N19" s="33"/>
      <c r="O19" s="33"/>
      <c r="P19" s="33"/>
      <c r="Q19" s="64"/>
    </row>
    <row r="20" spans="7:17">
      <c r="K20" s="25"/>
      <c r="N20" s="21"/>
    </row>
    <row r="985" spans="1007:1008">
      <c r="ALS985" t="s">
        <v>20</v>
      </c>
      <c r="ALT985" t="s">
        <v>29</v>
      </c>
    </row>
    <row r="1005" spans="1007:1014">
      <c r="ALS1005" t="s">
        <v>3</v>
      </c>
      <c r="ALT1005" t="s">
        <v>4</v>
      </c>
      <c r="ALU1005" t="s">
        <v>5</v>
      </c>
      <c r="ALV1005" t="s">
        <v>6</v>
      </c>
      <c r="ALW1005" t="s">
        <v>7</v>
      </c>
      <c r="ALX1005" t="s">
        <v>8</v>
      </c>
      <c r="ALY1005" t="s">
        <v>9</v>
      </c>
      <c r="ALZ1005" t="s">
        <v>10</v>
      </c>
    </row>
    <row r="1006" spans="1007:1014">
      <c r="ALS1006">
        <v>1</v>
      </c>
      <c r="ALT1006">
        <v>3</v>
      </c>
      <c r="ALU1006" t="s">
        <v>11</v>
      </c>
      <c r="ALV1006">
        <v>2</v>
      </c>
      <c r="ALW1006">
        <v>9</v>
      </c>
      <c r="ALX1006" t="s">
        <v>48</v>
      </c>
      <c r="ALY1006">
        <v>10</v>
      </c>
      <c r="ALZ1006">
        <v>0.5</v>
      </c>
    </row>
    <row r="1007" spans="1007:1014">
      <c r="ALS1007">
        <v>2</v>
      </c>
      <c r="ALT1007">
        <v>3</v>
      </c>
      <c r="ALU1007" t="s">
        <v>11</v>
      </c>
      <c r="ALV1007">
        <v>7</v>
      </c>
      <c r="ALW1007">
        <v>9</v>
      </c>
      <c r="ALX1007" t="s">
        <v>49</v>
      </c>
      <c r="ALY1007">
        <v>2</v>
      </c>
      <c r="ALZ1007">
        <v>0.5</v>
      </c>
    </row>
    <row r="1008" spans="1007:1014">
      <c r="ALS1008">
        <v>3</v>
      </c>
      <c r="ALT1008">
        <v>5</v>
      </c>
      <c r="ALU1008" t="s">
        <v>12</v>
      </c>
      <c r="ALV1008">
        <v>4</v>
      </c>
      <c r="ALW1008">
        <v>5</v>
      </c>
      <c r="ALX1008" t="s">
        <v>47</v>
      </c>
      <c r="ALY1008">
        <v>0</v>
      </c>
      <c r="ALZ1008">
        <v>0.5</v>
      </c>
    </row>
    <row r="1009" spans="1007:1014">
      <c r="ALS1009">
        <v>4</v>
      </c>
      <c r="ALT1009">
        <v>5</v>
      </c>
      <c r="ALU1009" t="s">
        <v>11</v>
      </c>
      <c r="ALV1009">
        <v>12</v>
      </c>
      <c r="ALW1009">
        <v>5</v>
      </c>
      <c r="ALX1009" t="s">
        <v>1</v>
      </c>
      <c r="ALY1009">
        <v>0</v>
      </c>
      <c r="ALZ1009">
        <v>0.5</v>
      </c>
    </row>
    <row r="1010" spans="1007:1014">
      <c r="ALS1010">
        <v>5</v>
      </c>
      <c r="ALT1010">
        <v>0</v>
      </c>
      <c r="ALU1010" t="s">
        <v>12</v>
      </c>
      <c r="ALV1010">
        <v>8</v>
      </c>
      <c r="ALW1010">
        <v>1</v>
      </c>
      <c r="ALZ1010">
        <v>1</v>
      </c>
    </row>
  </sheetData>
  <sheetProtection sheet="1" objects="1" scenarios="1"/>
  <mergeCells count="5">
    <mergeCell ref="C4:E4"/>
    <mergeCell ref="D6:E6"/>
    <mergeCell ref="B8:B11"/>
    <mergeCell ref="C8:C9"/>
    <mergeCell ref="C10:C11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0FA9-EB9B-4F80-BD2D-64C9B9489F52}">
  <sheetPr>
    <tabColor theme="9" tint="-0.499984740745262"/>
  </sheetPr>
  <dimension ref="B3:ALZ1015"/>
  <sheetViews>
    <sheetView showGridLines="0" zoomScale="80" zoomScaleNormal="80" workbookViewId="0">
      <selection activeCell="AA35" sqref="AA35"/>
    </sheetView>
  </sheetViews>
  <sheetFormatPr defaultRowHeight="14.4"/>
  <cols>
    <col min="3" max="3" width="11" bestFit="1" customWidth="1"/>
    <col min="4" max="5" width="10.33203125" customWidth="1"/>
    <col min="8" max="8" width="2.5546875" customWidth="1"/>
    <col min="9" max="9" width="5.33203125" customWidth="1"/>
    <col min="12" max="12" width="2.5546875" customWidth="1"/>
    <col min="13" max="13" width="5.33203125" customWidth="1"/>
    <col min="16" max="16" width="2.5546875" customWidth="1"/>
    <col min="17" max="17" width="5.33203125" customWidth="1"/>
    <col min="20" max="20" width="2.5546875" customWidth="1"/>
    <col min="1998" max="1998" width="2.5546875" customWidth="1"/>
  </cols>
  <sheetData>
    <row r="3" spans="2:21" ht="15" thickBot="1">
      <c r="C3" s="141" t="s">
        <v>50</v>
      </c>
      <c r="D3" s="141"/>
      <c r="E3" s="141"/>
    </row>
    <row r="4" spans="2:21">
      <c r="G4" s="60"/>
      <c r="H4" s="26"/>
      <c r="I4" s="26"/>
      <c r="J4" s="26"/>
      <c r="K4" s="26"/>
      <c r="L4" s="26"/>
      <c r="M4" s="26"/>
      <c r="N4" s="61"/>
      <c r="O4" s="26"/>
      <c r="P4" s="26"/>
      <c r="Q4" s="26"/>
      <c r="R4" s="26"/>
      <c r="S4" s="26"/>
      <c r="T4" s="26"/>
      <c r="U4" s="62"/>
    </row>
    <row r="5" spans="2:21" ht="15" thickBot="1">
      <c r="D5" s="157" t="s">
        <v>45</v>
      </c>
      <c r="E5" s="157"/>
      <c r="G5" s="29"/>
      <c r="R5" t="str">
        <f>D6</f>
        <v>Fight</v>
      </c>
      <c r="U5" s="37"/>
    </row>
    <row r="6" spans="2:21">
      <c r="C6" s="53"/>
      <c r="D6" s="54" t="s">
        <v>48</v>
      </c>
      <c r="E6" s="55" t="s">
        <v>1</v>
      </c>
      <c r="G6" s="29"/>
      <c r="J6" s="21"/>
      <c r="U6" s="135">
        <f>SUM(R7,N9,J13,)</f>
        <v>-100</v>
      </c>
    </row>
    <row r="7" spans="2:21">
      <c r="B7" s="156" t="s">
        <v>46</v>
      </c>
      <c r="C7" s="153" t="s">
        <v>47</v>
      </c>
      <c r="D7" s="6">
        <v>-100</v>
      </c>
      <c r="E7" s="71">
        <v>100</v>
      </c>
      <c r="G7" s="29"/>
      <c r="K7" s="76"/>
      <c r="N7" t="str">
        <f>C7</f>
        <v>Enter</v>
      </c>
      <c r="O7" t="str">
        <f>D5</f>
        <v>DrugCo</v>
      </c>
      <c r="R7" s="85">
        <f>D17</f>
        <v>-100</v>
      </c>
      <c r="S7" s="87">
        <f>U6</f>
        <v>-100</v>
      </c>
      <c r="U7" s="37"/>
    </row>
    <row r="8" spans="2:21">
      <c r="B8" s="156"/>
      <c r="C8" s="154"/>
      <c r="D8" s="7">
        <v>-100</v>
      </c>
      <c r="E8" s="72">
        <v>100</v>
      </c>
      <c r="G8" s="29"/>
      <c r="U8" s="37"/>
    </row>
    <row r="9" spans="2:21">
      <c r="B9" s="156"/>
      <c r="C9" s="153" t="s">
        <v>1</v>
      </c>
      <c r="D9" s="6">
        <v>1000</v>
      </c>
      <c r="E9" s="56">
        <v>1000</v>
      </c>
      <c r="G9" s="29"/>
      <c r="K9" s="25"/>
      <c r="N9" s="21">
        <v>0</v>
      </c>
      <c r="O9" s="136">
        <f>MAX(S7,S12)</f>
        <v>-100</v>
      </c>
      <c r="U9" s="37"/>
    </row>
    <row r="10" spans="2:21" ht="15" thickBot="1">
      <c r="B10" s="156"/>
      <c r="C10" s="155"/>
      <c r="D10" s="58">
        <v>0</v>
      </c>
      <c r="E10" s="59">
        <v>0</v>
      </c>
      <c r="G10" s="29"/>
      <c r="R10" t="str">
        <f>E6</f>
        <v>Do not</v>
      </c>
      <c r="U10" s="37"/>
    </row>
    <row r="11" spans="2:21">
      <c r="G11" s="75"/>
      <c r="J11" t="s">
        <v>55</v>
      </c>
      <c r="K11" t="str">
        <f>B7</f>
        <v>GenerCo</v>
      </c>
      <c r="U11" s="135">
        <f>SUM(R12,N9,J13,)</f>
        <v>-400</v>
      </c>
    </row>
    <row r="12" spans="2:21">
      <c r="G12" s="29"/>
      <c r="R12" s="85">
        <f>E17</f>
        <v>-400</v>
      </c>
      <c r="S12" s="87">
        <f>U11</f>
        <v>-400</v>
      </c>
      <c r="U12" s="37"/>
    </row>
    <row r="13" spans="2:21">
      <c r="G13" s="73"/>
      <c r="J13">
        <v>0</v>
      </c>
      <c r="K13" s="136">
        <f>MAX(O9,O17)</f>
        <v>0</v>
      </c>
      <c r="N13" s="21"/>
      <c r="U13" s="37"/>
    </row>
    <row r="14" spans="2:21">
      <c r="G14" s="74"/>
      <c r="N14" s="21"/>
      <c r="U14" s="37"/>
    </row>
    <row r="15" spans="2:21" ht="15" thickBot="1">
      <c r="D15" s="159" t="s">
        <v>45</v>
      </c>
      <c r="E15" s="159"/>
      <c r="G15" s="29"/>
      <c r="N15" t="str">
        <f>C9</f>
        <v>Do not</v>
      </c>
      <c r="U15" s="37"/>
    </row>
    <row r="16" spans="2:21">
      <c r="C16" s="53">
        <v>-500</v>
      </c>
      <c r="D16" s="54" t="s">
        <v>48</v>
      </c>
      <c r="E16" s="55" t="s">
        <v>1</v>
      </c>
      <c r="G16" s="29"/>
      <c r="J16" s="21"/>
      <c r="U16" s="37">
        <f>SUM(N17,J13,)</f>
        <v>0</v>
      </c>
    </row>
    <row r="17" spans="2:21" ht="14.4" customHeight="1">
      <c r="B17" s="158" t="s">
        <v>46</v>
      </c>
      <c r="C17" s="153" t="s">
        <v>47</v>
      </c>
      <c r="D17" s="6">
        <f>D7</f>
        <v>-100</v>
      </c>
      <c r="E17" s="71">
        <f>E7+C16</f>
        <v>-400</v>
      </c>
      <c r="G17" s="29"/>
      <c r="N17">
        <f>D20</f>
        <v>0</v>
      </c>
      <c r="O17">
        <f>U16</f>
        <v>0</v>
      </c>
      <c r="U17" s="37"/>
    </row>
    <row r="18" spans="2:21">
      <c r="B18" s="158"/>
      <c r="C18" s="154"/>
      <c r="D18" s="7">
        <f>D8</f>
        <v>-100</v>
      </c>
      <c r="E18" s="72">
        <v>100</v>
      </c>
      <c r="G18" s="137" t="str">
        <f>D5</f>
        <v>DrugCo</v>
      </c>
      <c r="U18" s="37"/>
    </row>
    <row r="19" spans="2:21">
      <c r="B19" s="158"/>
      <c r="C19" s="153" t="s">
        <v>1</v>
      </c>
      <c r="D19" s="6">
        <f>D9</f>
        <v>1000</v>
      </c>
      <c r="E19" s="56">
        <f>E9</f>
        <v>1000</v>
      </c>
      <c r="G19" s="29"/>
      <c r="K19" s="25"/>
      <c r="N19" s="21"/>
      <c r="U19" s="37"/>
    </row>
    <row r="20" spans="2:21" ht="15" thickBot="1">
      <c r="B20" s="158"/>
      <c r="C20" s="155"/>
      <c r="D20" s="58">
        <f>D10</f>
        <v>0</v>
      </c>
      <c r="E20" s="59">
        <f>E10</f>
        <v>0</v>
      </c>
      <c r="G20" s="137">
        <f>MAX(K13,K28)</f>
        <v>100</v>
      </c>
      <c r="R20" t="s">
        <v>48</v>
      </c>
      <c r="U20" s="37"/>
    </row>
    <row r="21" spans="2:21">
      <c r="G21" s="29"/>
      <c r="U21" s="37">
        <f>SUM(R22,N24,J28,)</f>
        <v>-100</v>
      </c>
    </row>
    <row r="22" spans="2:21">
      <c r="G22" s="29"/>
      <c r="N22" t="str">
        <f>C7</f>
        <v>Enter</v>
      </c>
      <c r="O22" t="str">
        <f>D5</f>
        <v>DrugCo</v>
      </c>
      <c r="R22" s="85">
        <v>-100</v>
      </c>
      <c r="S22" s="85">
        <f>U21</f>
        <v>-100</v>
      </c>
      <c r="U22" s="37"/>
    </row>
    <row r="23" spans="2:21">
      <c r="G23" s="29"/>
      <c r="U23" s="37"/>
    </row>
    <row r="24" spans="2:21">
      <c r="G24" s="29"/>
      <c r="N24">
        <v>0</v>
      </c>
      <c r="O24">
        <f>MAX(S22,S27)</f>
        <v>100</v>
      </c>
      <c r="U24" s="37"/>
    </row>
    <row r="25" spans="2:21">
      <c r="G25" s="29"/>
      <c r="R25" t="s">
        <v>1</v>
      </c>
      <c r="U25" s="37"/>
    </row>
    <row r="26" spans="2:21">
      <c r="G26" s="29"/>
      <c r="J26" t="s">
        <v>1</v>
      </c>
      <c r="K26" t="s">
        <v>56</v>
      </c>
      <c r="U26" s="37">
        <f>SUM(R27,N24,J28,)</f>
        <v>100</v>
      </c>
    </row>
    <row r="27" spans="2:21">
      <c r="G27" s="29"/>
      <c r="R27" s="85">
        <v>100</v>
      </c>
      <c r="S27" s="85">
        <f>U26</f>
        <v>100</v>
      </c>
      <c r="T27" s="85"/>
      <c r="U27" s="37"/>
    </row>
    <row r="28" spans="2:21">
      <c r="G28" s="29"/>
      <c r="J28">
        <v>0</v>
      </c>
      <c r="K28" s="138">
        <f>MAX(O24,O32)</f>
        <v>100</v>
      </c>
      <c r="U28" s="37"/>
    </row>
    <row r="29" spans="2:21">
      <c r="G29" s="29"/>
      <c r="U29" s="37"/>
    </row>
    <row r="30" spans="2:21">
      <c r="G30" s="29"/>
      <c r="N30" t="str">
        <f>C9</f>
        <v>Do not</v>
      </c>
      <c r="U30" s="37"/>
    </row>
    <row r="31" spans="2:21">
      <c r="G31" s="29"/>
      <c r="U31" s="37">
        <f>SUM(N32,J28,)</f>
        <v>0</v>
      </c>
    </row>
    <row r="32" spans="2:21">
      <c r="G32" s="29"/>
      <c r="N32">
        <v>0</v>
      </c>
      <c r="O32">
        <f>U31</f>
        <v>0</v>
      </c>
      <c r="U32" s="37"/>
    </row>
    <row r="33" spans="7:21" ht="15" thickBot="1">
      <c r="G33" s="31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64"/>
    </row>
    <row r="984" spans="1007:1008">
      <c r="ALS984" t="s">
        <v>20</v>
      </c>
      <c r="ALT984" t="s">
        <v>29</v>
      </c>
    </row>
    <row r="1004" spans="1007:1014">
      <c r="ALS1004" t="s">
        <v>3</v>
      </c>
      <c r="ALT1004" t="s">
        <v>4</v>
      </c>
      <c r="ALU1004" t="s">
        <v>5</v>
      </c>
      <c r="ALV1004" t="s">
        <v>6</v>
      </c>
      <c r="ALW1004" t="s">
        <v>7</v>
      </c>
      <c r="ALX1004" t="s">
        <v>8</v>
      </c>
      <c r="ALY1004" t="s">
        <v>9</v>
      </c>
      <c r="ALZ1004" t="s">
        <v>10</v>
      </c>
    </row>
    <row r="1005" spans="1007:1014">
      <c r="ALS1005">
        <v>1</v>
      </c>
      <c r="ALT1005">
        <v>3</v>
      </c>
      <c r="ALU1005" t="s">
        <v>11</v>
      </c>
      <c r="ALV1005">
        <v>2</v>
      </c>
      <c r="ALW1005">
        <v>13</v>
      </c>
      <c r="ALX1005" t="s">
        <v>13</v>
      </c>
      <c r="ALY1005">
        <v>0</v>
      </c>
      <c r="ALZ1005">
        <v>0.5</v>
      </c>
    </row>
    <row r="1006" spans="1007:1014">
      <c r="ALS1006">
        <v>2</v>
      </c>
      <c r="ALT1006">
        <v>3</v>
      </c>
      <c r="ALU1006" t="s">
        <v>11</v>
      </c>
      <c r="ALV1006">
        <v>7</v>
      </c>
      <c r="ALW1006">
        <v>13</v>
      </c>
      <c r="ALX1006" t="s">
        <v>14</v>
      </c>
      <c r="ALY1006">
        <v>0</v>
      </c>
      <c r="ALZ1006">
        <v>0.5</v>
      </c>
    </row>
    <row r="1007" spans="1007:1014">
      <c r="ALS1007">
        <v>3</v>
      </c>
      <c r="ALT1007">
        <v>5</v>
      </c>
      <c r="ALU1007" t="s">
        <v>12</v>
      </c>
      <c r="ALV1007">
        <v>4</v>
      </c>
      <c r="ALW1007">
        <v>9</v>
      </c>
      <c r="ALX1007" t="s">
        <v>48</v>
      </c>
      <c r="ALY1007">
        <v>-100</v>
      </c>
      <c r="ALZ1007">
        <v>0.5</v>
      </c>
    </row>
    <row r="1008" spans="1007:1014">
      <c r="ALS1008">
        <v>4</v>
      </c>
      <c r="ALT1008">
        <v>5</v>
      </c>
      <c r="ALU1008" t="s">
        <v>11</v>
      </c>
      <c r="ALV1008">
        <v>12</v>
      </c>
      <c r="ALW1008">
        <v>9</v>
      </c>
      <c r="ALX1008" t="s">
        <v>49</v>
      </c>
      <c r="ALY1008">
        <v>100</v>
      </c>
      <c r="ALZ1008">
        <v>0.5</v>
      </c>
    </row>
    <row r="1009" spans="1007:1014">
      <c r="ALS1009">
        <v>5</v>
      </c>
      <c r="ALT1009">
        <v>11</v>
      </c>
      <c r="ALU1009" t="s">
        <v>12</v>
      </c>
      <c r="ALV1009">
        <v>8</v>
      </c>
      <c r="ALW1009">
        <v>5</v>
      </c>
      <c r="ALX1009" t="s">
        <v>47</v>
      </c>
      <c r="ALY1009">
        <v>0</v>
      </c>
      <c r="ALZ1009">
        <v>0.5</v>
      </c>
    </row>
    <row r="1010" spans="1007:1014">
      <c r="ALS1010">
        <v>6</v>
      </c>
      <c r="ALT1010">
        <v>8</v>
      </c>
      <c r="ALU1010" t="s">
        <v>11</v>
      </c>
      <c r="ALV1010">
        <v>17</v>
      </c>
      <c r="ALW1010">
        <v>13</v>
      </c>
      <c r="ALX1010" t="s">
        <v>53</v>
      </c>
      <c r="ALY1010">
        <v>0</v>
      </c>
      <c r="ALZ1010">
        <v>0.5</v>
      </c>
    </row>
    <row r="1011" spans="1007:1014">
      <c r="ALS1011">
        <v>7</v>
      </c>
      <c r="ALT1011">
        <v>8</v>
      </c>
      <c r="ALU1011" t="s">
        <v>11</v>
      </c>
      <c r="ALV1011">
        <v>22</v>
      </c>
      <c r="ALW1011">
        <v>13</v>
      </c>
      <c r="ALX1011" t="s">
        <v>54</v>
      </c>
      <c r="ALY1011">
        <v>0</v>
      </c>
      <c r="ALZ1011">
        <v>0.5</v>
      </c>
    </row>
    <row r="1012" spans="1007:1014">
      <c r="ALS1012">
        <v>8</v>
      </c>
      <c r="ALT1012">
        <v>10</v>
      </c>
      <c r="ALU1012" t="s">
        <v>12</v>
      </c>
      <c r="ALV1012">
        <v>19</v>
      </c>
      <c r="ALW1012">
        <v>9</v>
      </c>
      <c r="ALX1012" t="s">
        <v>51</v>
      </c>
      <c r="ALY1012">
        <v>0</v>
      </c>
      <c r="ALZ1012">
        <v>0.5</v>
      </c>
    </row>
    <row r="1013" spans="1007:1014">
      <c r="ALS1013">
        <v>9</v>
      </c>
      <c r="ALT1013">
        <v>10</v>
      </c>
      <c r="ALU1013" t="s">
        <v>11</v>
      </c>
      <c r="ALV1013">
        <v>27</v>
      </c>
      <c r="ALW1013">
        <v>9</v>
      </c>
      <c r="ALX1013" t="s">
        <v>52</v>
      </c>
      <c r="ALY1013">
        <v>0</v>
      </c>
      <c r="ALZ1013">
        <v>0.5</v>
      </c>
    </row>
    <row r="1014" spans="1007:1014">
      <c r="ALS1014">
        <v>10</v>
      </c>
      <c r="ALT1014">
        <v>11</v>
      </c>
      <c r="ALU1014" t="s">
        <v>12</v>
      </c>
      <c r="ALV1014">
        <v>23</v>
      </c>
      <c r="ALW1014">
        <v>5</v>
      </c>
      <c r="ALX1014" t="s">
        <v>1</v>
      </c>
      <c r="ALY1014">
        <v>0</v>
      </c>
      <c r="ALZ1014">
        <v>0.5</v>
      </c>
    </row>
    <row r="1015" spans="1007:1014">
      <c r="ALS1015">
        <v>11</v>
      </c>
      <c r="ALT1015">
        <v>0</v>
      </c>
      <c r="ALU1015" t="s">
        <v>12</v>
      </c>
      <c r="ALV1015">
        <v>15</v>
      </c>
      <c r="ALW1015">
        <v>1</v>
      </c>
      <c r="ALZ1015">
        <v>1</v>
      </c>
    </row>
  </sheetData>
  <sheetProtection sheet="1" objects="1" scenarios="1"/>
  <mergeCells count="9">
    <mergeCell ref="B17:B20"/>
    <mergeCell ref="C17:C18"/>
    <mergeCell ref="C19:C20"/>
    <mergeCell ref="C3:E3"/>
    <mergeCell ref="D5:E5"/>
    <mergeCell ref="B7:B10"/>
    <mergeCell ref="C7:C8"/>
    <mergeCell ref="C9:C10"/>
    <mergeCell ref="D15:E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6296-0EE9-4B4F-BD21-045EAC18A99A}">
  <sheetPr>
    <tabColor theme="9" tint="-0.499984740745262"/>
  </sheetPr>
  <dimension ref="B3:AMB1025"/>
  <sheetViews>
    <sheetView showGridLines="0" tabSelected="1" topLeftCell="L1" zoomScale="90" zoomScaleNormal="90" workbookViewId="0">
      <selection activeCell="H19" sqref="H19"/>
    </sheetView>
  </sheetViews>
  <sheetFormatPr defaultRowHeight="14.4"/>
  <cols>
    <col min="3" max="3" width="11" bestFit="1" customWidth="1"/>
    <col min="4" max="5" width="10.33203125" customWidth="1"/>
    <col min="6" max="6" width="8.109375" bestFit="1" customWidth="1"/>
    <col min="10" max="10" width="2.44140625" customWidth="1"/>
    <col min="11" max="11" width="5" customWidth="1"/>
    <col min="14" max="14" width="2.44140625" customWidth="1"/>
    <col min="15" max="15" width="5" customWidth="1"/>
    <col min="17" max="17" width="8.88671875" style="173"/>
    <col min="18" max="18" width="2.44140625" customWidth="1"/>
    <col min="19" max="19" width="5" customWidth="1"/>
    <col min="22" max="22" width="2.44140625" customWidth="1"/>
    <col min="23" max="23" width="5" customWidth="1"/>
    <col min="26" max="26" width="2.44140625" customWidth="1"/>
    <col min="27" max="27" width="5" customWidth="1"/>
    <col min="29" max="29" width="9.44140625" style="173" bestFit="1" customWidth="1"/>
    <col min="30" max="30" width="2.44140625" customWidth="1"/>
    <col min="2000" max="2000" width="2.5546875" customWidth="1"/>
  </cols>
  <sheetData>
    <row r="3" spans="2:31">
      <c r="C3" s="141" t="s">
        <v>77</v>
      </c>
      <c r="D3" s="141"/>
      <c r="E3" s="141"/>
    </row>
    <row r="4" spans="2:31">
      <c r="I4" s="88"/>
      <c r="J4" s="89"/>
      <c r="K4" s="89"/>
      <c r="L4" s="89"/>
      <c r="M4" s="89"/>
      <c r="N4" s="89"/>
      <c r="O4" s="89"/>
      <c r="P4" s="90"/>
      <c r="Q4" s="174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174"/>
      <c r="AD4" s="89"/>
      <c r="AE4" s="91"/>
    </row>
    <row r="5" spans="2:31">
      <c r="I5" s="92"/>
      <c r="J5" s="93"/>
      <c r="K5" s="93"/>
      <c r="L5" s="93"/>
      <c r="M5" s="93"/>
      <c r="N5" s="93"/>
      <c r="O5" s="93"/>
      <c r="P5" s="93" t="s">
        <v>60</v>
      </c>
      <c r="Q5" s="176">
        <f>D9</f>
        <v>50</v>
      </c>
      <c r="R5" s="93"/>
      <c r="S5" s="93" t="s">
        <v>71</v>
      </c>
      <c r="T5" s="93"/>
      <c r="U5" s="93"/>
      <c r="V5" s="93"/>
      <c r="W5" s="93"/>
      <c r="X5" s="93"/>
      <c r="Y5" s="93"/>
      <c r="Z5" s="93"/>
      <c r="AA5" s="93"/>
      <c r="AB5" s="93"/>
      <c r="AC5" s="175"/>
      <c r="AD5" s="93"/>
      <c r="AE5" s="94"/>
    </row>
    <row r="6" spans="2:31" ht="15" thickBot="1">
      <c r="D6" s="160" t="s">
        <v>70</v>
      </c>
      <c r="E6" s="160"/>
      <c r="G6" s="65"/>
      <c r="I6" s="92"/>
      <c r="J6" s="93"/>
      <c r="K6" s="93"/>
      <c r="L6" s="95"/>
      <c r="M6" s="93"/>
      <c r="N6" s="93"/>
      <c r="O6" s="93"/>
      <c r="P6" s="93"/>
      <c r="Q6" s="175"/>
      <c r="R6" s="93"/>
      <c r="S6" s="93"/>
      <c r="T6" s="93"/>
      <c r="U6" s="93"/>
      <c r="V6" s="93"/>
      <c r="W6" s="95"/>
      <c r="X6" s="93"/>
      <c r="Y6" s="93"/>
      <c r="Z6" s="93"/>
      <c r="AA6" s="93"/>
      <c r="AB6" s="93"/>
      <c r="AC6" s="175"/>
      <c r="AD6" s="93"/>
      <c r="AE6" s="103">
        <f>SUM(P7,L9,)</f>
        <v>50</v>
      </c>
    </row>
    <row r="7" spans="2:31" ht="14.4" customHeight="1">
      <c r="C7" s="53" t="s">
        <v>75</v>
      </c>
      <c r="D7" s="54" t="s">
        <v>60</v>
      </c>
      <c r="E7" s="55" t="s">
        <v>61</v>
      </c>
      <c r="G7" s="65"/>
      <c r="I7" s="92"/>
      <c r="J7" s="93"/>
      <c r="K7" s="93"/>
      <c r="L7" s="93" t="s">
        <v>60</v>
      </c>
      <c r="M7" s="106" t="str">
        <f>D6</f>
        <v>Cellco</v>
      </c>
      <c r="N7" s="93"/>
      <c r="O7" s="93"/>
      <c r="P7" s="85">
        <f>D8</f>
        <v>50</v>
      </c>
      <c r="Q7" s="176">
        <f>AE6</f>
        <v>50</v>
      </c>
      <c r="R7" s="93"/>
      <c r="S7" s="93" t="s">
        <v>72</v>
      </c>
      <c r="T7" s="93"/>
      <c r="U7" s="95"/>
      <c r="V7" s="93"/>
      <c r="W7" s="93"/>
      <c r="X7" s="93"/>
      <c r="Y7" s="93"/>
      <c r="Z7" s="93"/>
      <c r="AA7" s="93"/>
      <c r="AB7" s="93"/>
      <c r="AC7" s="175"/>
      <c r="AD7" s="93"/>
      <c r="AE7" s="94"/>
    </row>
    <row r="8" spans="2:31">
      <c r="B8" s="161" t="s">
        <v>69</v>
      </c>
      <c r="C8" s="153" t="s">
        <v>60</v>
      </c>
      <c r="D8" s="6">
        <v>50</v>
      </c>
      <c r="E8" s="101">
        <v>0</v>
      </c>
      <c r="G8" s="65"/>
      <c r="I8" s="92"/>
      <c r="J8" s="93"/>
      <c r="K8" s="93"/>
      <c r="L8" s="93"/>
      <c r="M8" s="93"/>
      <c r="N8" s="93"/>
      <c r="O8" s="93"/>
      <c r="P8" s="93"/>
      <c r="Q8" s="175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175"/>
      <c r="AD8" s="93"/>
      <c r="AE8" s="94"/>
    </row>
    <row r="9" spans="2:31">
      <c r="B9" s="161"/>
      <c r="C9" s="154"/>
      <c r="D9" s="7">
        <v>50</v>
      </c>
      <c r="E9" s="102">
        <v>300</v>
      </c>
      <c r="G9" s="65"/>
      <c r="I9" s="92"/>
      <c r="J9" s="93"/>
      <c r="K9" s="93"/>
      <c r="L9" s="85">
        <v>0</v>
      </c>
      <c r="M9" s="104">
        <f>MAX(Q7,Q12)</f>
        <v>50</v>
      </c>
      <c r="N9" s="93"/>
      <c r="O9" s="93"/>
      <c r="P9" s="95"/>
      <c r="Q9" s="175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175"/>
      <c r="AD9" s="93"/>
      <c r="AE9" s="94"/>
    </row>
    <row r="10" spans="2:31">
      <c r="B10" s="161"/>
      <c r="C10" s="153" t="s">
        <v>61</v>
      </c>
      <c r="D10" s="6">
        <v>300</v>
      </c>
      <c r="E10" s="56">
        <v>0</v>
      </c>
      <c r="G10" s="65"/>
      <c r="I10" s="92"/>
      <c r="J10" s="93"/>
      <c r="K10" s="93"/>
      <c r="L10" s="93"/>
      <c r="M10" s="93"/>
      <c r="N10" s="93"/>
      <c r="O10" s="93"/>
      <c r="P10" s="93" t="s">
        <v>61</v>
      </c>
      <c r="Q10" s="176">
        <f>E9</f>
        <v>300</v>
      </c>
      <c r="R10" s="93"/>
      <c r="S10" s="93" t="s">
        <v>71</v>
      </c>
      <c r="T10" s="93"/>
      <c r="U10" s="93"/>
      <c r="V10" s="93"/>
      <c r="W10" s="93"/>
      <c r="X10" s="93"/>
      <c r="Y10" s="93"/>
      <c r="Z10" s="93"/>
      <c r="AA10" s="93"/>
      <c r="AB10" s="93"/>
      <c r="AC10" s="175"/>
      <c r="AD10" s="93"/>
      <c r="AE10" s="94"/>
    </row>
    <row r="11" spans="2:31" ht="15" thickBot="1">
      <c r="B11" s="161"/>
      <c r="C11" s="155"/>
      <c r="D11" s="58">
        <v>0</v>
      </c>
      <c r="E11" s="59">
        <v>0</v>
      </c>
      <c r="I11" s="96"/>
      <c r="J11" s="93"/>
      <c r="K11" s="93"/>
      <c r="L11" s="93"/>
      <c r="M11" s="93"/>
      <c r="N11" s="93"/>
      <c r="O11" s="93"/>
      <c r="P11" s="93"/>
      <c r="Q11" s="175"/>
      <c r="R11" s="93"/>
      <c r="S11" s="93"/>
      <c r="T11" s="93"/>
      <c r="U11" s="93"/>
      <c r="V11" s="93"/>
      <c r="W11" s="95"/>
      <c r="X11" s="93"/>
      <c r="Y11" s="93"/>
      <c r="Z11" s="93"/>
      <c r="AA11" s="93"/>
      <c r="AB11" s="93"/>
      <c r="AC11" s="175"/>
      <c r="AD11" s="93"/>
      <c r="AE11" s="103">
        <f>SUM(P12,L9,)</f>
        <v>0</v>
      </c>
    </row>
    <row r="12" spans="2:31">
      <c r="B12" s="110"/>
      <c r="I12" s="92"/>
      <c r="J12" s="93"/>
      <c r="K12" s="93"/>
      <c r="L12" s="93"/>
      <c r="M12" s="93"/>
      <c r="N12" s="93"/>
      <c r="O12" s="93"/>
      <c r="P12" s="85">
        <f>E8</f>
        <v>0</v>
      </c>
      <c r="Q12" s="176">
        <f>AE11</f>
        <v>0</v>
      </c>
      <c r="R12" s="93"/>
      <c r="S12" s="93" t="s">
        <v>72</v>
      </c>
      <c r="T12" s="93"/>
      <c r="U12" s="95"/>
      <c r="V12" s="93"/>
      <c r="W12" s="93"/>
      <c r="X12" s="93"/>
      <c r="Y12" s="93"/>
      <c r="Z12" s="93"/>
      <c r="AA12" s="93"/>
      <c r="AB12" s="93"/>
      <c r="AC12" s="175"/>
      <c r="AD12" s="93"/>
      <c r="AE12" s="94"/>
    </row>
    <row r="13" spans="2:31">
      <c r="B13" s="110"/>
      <c r="I13" s="70"/>
      <c r="J13" s="93"/>
      <c r="K13" s="93"/>
      <c r="L13" s="93"/>
      <c r="M13" s="95"/>
      <c r="N13" s="93"/>
      <c r="O13" s="93"/>
      <c r="P13" s="95"/>
      <c r="Q13" s="175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175"/>
      <c r="AD13" s="93"/>
      <c r="AE13" s="94"/>
    </row>
    <row r="14" spans="2:31">
      <c r="B14" s="110"/>
      <c r="I14" s="70"/>
      <c r="J14" s="93"/>
      <c r="K14" s="93"/>
      <c r="L14" s="93"/>
      <c r="M14" s="93"/>
      <c r="N14" s="93"/>
      <c r="O14" s="93"/>
      <c r="P14" s="95"/>
      <c r="Q14" s="175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175"/>
      <c r="AD14" s="93"/>
      <c r="AE14" s="94"/>
    </row>
    <row r="15" spans="2:31" ht="15" thickBot="1">
      <c r="B15" s="110"/>
      <c r="D15" s="160" t="str">
        <f>D6</f>
        <v>Cellco</v>
      </c>
      <c r="E15" s="160"/>
      <c r="I15" s="70"/>
      <c r="J15" s="93"/>
      <c r="K15" s="93"/>
      <c r="L15" s="93"/>
      <c r="M15" s="93"/>
      <c r="N15" s="93"/>
      <c r="O15" s="93"/>
      <c r="P15" s="93" t="str">
        <f>P5</f>
        <v>Invest</v>
      </c>
      <c r="Q15" s="176">
        <f>D11</f>
        <v>0</v>
      </c>
      <c r="R15" s="93"/>
      <c r="S15" s="93" t="str">
        <f>S10</f>
        <v>F</v>
      </c>
      <c r="T15" s="93"/>
      <c r="U15" s="93"/>
      <c r="V15" s="93"/>
      <c r="W15" s="93"/>
      <c r="X15" s="93"/>
      <c r="Y15" s="93"/>
      <c r="Z15" s="93"/>
      <c r="AA15" s="93"/>
      <c r="AB15" s="93"/>
      <c r="AC15" s="175"/>
      <c r="AD15" s="93"/>
      <c r="AE15" s="94"/>
    </row>
    <row r="16" spans="2:31" ht="15" thickBot="1">
      <c r="B16" s="110"/>
      <c r="C16" s="53" t="s">
        <v>73</v>
      </c>
      <c r="D16" s="54" t="str">
        <f>D7</f>
        <v>Invest</v>
      </c>
      <c r="E16" s="55" t="str">
        <f>E7</f>
        <v>Wait</v>
      </c>
      <c r="I16" s="108" t="str">
        <f>B8</f>
        <v>Fuelco</v>
      </c>
      <c r="J16" s="93"/>
      <c r="K16" s="93"/>
      <c r="L16" s="95"/>
      <c r="M16" s="93"/>
      <c r="N16" s="93"/>
      <c r="O16" s="93"/>
      <c r="P16" s="93"/>
      <c r="Q16" s="175"/>
      <c r="R16" s="93"/>
      <c r="S16" s="93"/>
      <c r="T16" s="93"/>
      <c r="U16" s="93"/>
      <c r="V16" s="93"/>
      <c r="W16" s="95"/>
      <c r="X16" s="93"/>
      <c r="Y16" s="93"/>
      <c r="Z16" s="93"/>
      <c r="AA16" s="93"/>
      <c r="AB16" s="93"/>
      <c r="AC16" s="175"/>
      <c r="AD16" s="93"/>
      <c r="AE16" s="103">
        <f>SUM(P17,L28,)</f>
        <v>300</v>
      </c>
    </row>
    <row r="17" spans="2:40" ht="14.4" customHeight="1">
      <c r="B17" s="161" t="str">
        <f>B8</f>
        <v>Fuelco</v>
      </c>
      <c r="C17" s="162" t="str">
        <f>C8</f>
        <v>Invest</v>
      </c>
      <c r="D17" s="118">
        <v>200</v>
      </c>
      <c r="E17" s="112">
        <v>0</v>
      </c>
      <c r="I17" s="70"/>
      <c r="J17" s="93"/>
      <c r="K17" s="93"/>
      <c r="L17" s="93"/>
      <c r="M17" s="93"/>
      <c r="N17" s="93"/>
      <c r="O17" s="93"/>
      <c r="P17" s="85">
        <f>D10</f>
        <v>300</v>
      </c>
      <c r="Q17" s="176">
        <f>AE16</f>
        <v>300</v>
      </c>
      <c r="R17" s="93"/>
      <c r="S17" s="93" t="str">
        <f>S12</f>
        <v>C</v>
      </c>
      <c r="T17" s="93"/>
      <c r="U17" s="95"/>
      <c r="V17" s="93"/>
      <c r="W17" s="93"/>
      <c r="X17" s="93"/>
      <c r="Y17" s="93"/>
      <c r="Z17" s="93"/>
      <c r="AA17" s="93"/>
      <c r="AB17" s="93"/>
      <c r="AC17" s="175"/>
      <c r="AD17" s="93"/>
      <c r="AE17" s="94"/>
    </row>
    <row r="18" spans="2:40" ht="15" thickBot="1">
      <c r="B18" s="161"/>
      <c r="C18" s="163"/>
      <c r="D18" s="119">
        <v>200</v>
      </c>
      <c r="E18" s="120">
        <v>700</v>
      </c>
      <c r="I18" s="105">
        <f>MAX(M9,M28)</f>
        <v>350</v>
      </c>
      <c r="J18" s="93"/>
      <c r="K18" s="93"/>
      <c r="L18" s="93"/>
      <c r="M18" s="93"/>
      <c r="N18" s="93"/>
      <c r="O18" s="93"/>
      <c r="P18" s="93"/>
      <c r="Q18" s="175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175"/>
      <c r="AD18" s="93"/>
      <c r="AE18" s="94"/>
    </row>
    <row r="19" spans="2:40">
      <c r="B19" s="161"/>
      <c r="C19" s="153" t="str">
        <f>C10</f>
        <v>Wait</v>
      </c>
      <c r="D19" s="121">
        <v>700</v>
      </c>
      <c r="E19" s="101">
        <v>0</v>
      </c>
      <c r="I19" s="92"/>
      <c r="J19" s="93"/>
      <c r="K19" s="93"/>
      <c r="L19" s="93"/>
      <c r="M19" s="86"/>
      <c r="N19" s="93"/>
      <c r="O19" s="93"/>
      <c r="P19" s="95"/>
      <c r="Q19" s="175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175"/>
      <c r="AD19" s="93"/>
      <c r="AE19" s="94"/>
    </row>
    <row r="20" spans="2:40" ht="15" thickBot="1">
      <c r="B20" s="161"/>
      <c r="C20" s="155"/>
      <c r="D20" s="116">
        <v>0</v>
      </c>
      <c r="E20" s="117">
        <v>0</v>
      </c>
      <c r="I20" s="97"/>
      <c r="J20" s="93"/>
      <c r="K20" s="93"/>
      <c r="L20" s="93"/>
      <c r="M20" s="95"/>
      <c r="N20" s="93"/>
      <c r="O20" s="93"/>
      <c r="P20" s="93"/>
      <c r="Q20" s="175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 t="str">
        <f>X22</f>
        <v>Invest</v>
      </c>
      <c r="AC20" s="176">
        <f>D18</f>
        <v>200</v>
      </c>
      <c r="AD20" s="93"/>
      <c r="AE20" s="94" t="str">
        <f>S15</f>
        <v>F</v>
      </c>
    </row>
    <row r="21" spans="2:40">
      <c r="B21" s="110"/>
      <c r="I21" s="92"/>
      <c r="J21" s="93"/>
      <c r="K21" s="93"/>
      <c r="L21" s="93"/>
      <c r="M21" s="93"/>
      <c r="N21" s="93"/>
      <c r="O21" s="93"/>
      <c r="P21" s="93"/>
      <c r="Q21" s="175"/>
      <c r="R21" s="93"/>
      <c r="S21" s="93"/>
      <c r="T21" s="93"/>
      <c r="U21" s="93"/>
      <c r="V21" s="93"/>
      <c r="W21" s="95"/>
      <c r="X21" s="93"/>
      <c r="Y21" s="93"/>
      <c r="Z21" s="93"/>
      <c r="AA21" s="93"/>
      <c r="AB21" s="93"/>
      <c r="AC21" s="175"/>
      <c r="AD21" s="93"/>
      <c r="AE21" s="103">
        <f>SUM(AB22,X24,T29,P39,L28,)</f>
        <v>200</v>
      </c>
    </row>
    <row r="22" spans="2:40">
      <c r="B22" s="110"/>
      <c r="I22" s="92"/>
      <c r="J22" s="93"/>
      <c r="K22" s="93"/>
      <c r="L22" s="93"/>
      <c r="M22" s="95"/>
      <c r="N22" s="93"/>
      <c r="O22" s="93"/>
      <c r="P22" s="93"/>
      <c r="Q22" s="175"/>
      <c r="R22" s="93"/>
      <c r="S22" s="93"/>
      <c r="T22" s="93"/>
      <c r="U22" s="95"/>
      <c r="V22" s="93"/>
      <c r="W22" s="93"/>
      <c r="X22" s="93" t="str">
        <f>P15</f>
        <v>Invest</v>
      </c>
      <c r="Y22" s="107" t="str">
        <f>M26</f>
        <v>Cellco</v>
      </c>
      <c r="Z22" s="93"/>
      <c r="AA22" s="93"/>
      <c r="AB22" s="85">
        <f>D17</f>
        <v>200</v>
      </c>
      <c r="AC22" s="176">
        <f>AE21</f>
        <v>200</v>
      </c>
      <c r="AD22" s="93"/>
      <c r="AE22" s="94" t="str">
        <f>S17</f>
        <v>C</v>
      </c>
    </row>
    <row r="23" spans="2:40">
      <c r="B23" s="110"/>
      <c r="I23" s="92"/>
      <c r="J23" s="93"/>
      <c r="K23" s="93"/>
      <c r="L23" s="93"/>
      <c r="M23" s="95"/>
      <c r="N23" s="93"/>
      <c r="O23" s="93"/>
      <c r="P23" s="93"/>
      <c r="Q23" s="175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175"/>
      <c r="AD23" s="93"/>
      <c r="AE23" s="94"/>
    </row>
    <row r="24" spans="2:40" ht="15" thickBot="1">
      <c r="B24" s="110"/>
      <c r="D24" s="160" t="str">
        <f>D15</f>
        <v>Cellco</v>
      </c>
      <c r="E24" s="160"/>
      <c r="I24" s="92"/>
      <c r="J24" s="93"/>
      <c r="K24" s="93"/>
      <c r="L24" s="93"/>
      <c r="M24" s="93"/>
      <c r="N24" s="93"/>
      <c r="O24" s="93"/>
      <c r="P24" s="93"/>
      <c r="Q24" s="175"/>
      <c r="R24" s="93"/>
      <c r="S24" s="93"/>
      <c r="T24" s="93"/>
      <c r="U24" s="93"/>
      <c r="V24" s="93"/>
      <c r="W24" s="93"/>
      <c r="X24" s="85">
        <v>0</v>
      </c>
      <c r="Y24" s="85">
        <f>MAX(AC22,AC27)</f>
        <v>200</v>
      </c>
      <c r="Z24" s="93"/>
      <c r="AA24" s="93"/>
      <c r="AB24" s="93"/>
      <c r="AC24" s="175"/>
      <c r="AD24" s="93"/>
      <c r="AE24" s="94"/>
    </row>
    <row r="25" spans="2:40">
      <c r="B25" s="110"/>
      <c r="C25" s="53" t="s">
        <v>74</v>
      </c>
      <c r="D25" s="54" t="str">
        <f>D16</f>
        <v>Invest</v>
      </c>
      <c r="E25" s="55" t="str">
        <f>E16</f>
        <v>Wait</v>
      </c>
      <c r="I25" s="92"/>
      <c r="J25" s="93"/>
      <c r="K25" s="93"/>
      <c r="L25" s="93"/>
      <c r="M25" s="95"/>
      <c r="N25" s="93"/>
      <c r="O25" s="93"/>
      <c r="P25" s="93"/>
      <c r="Q25" s="175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 t="str">
        <f>X32</f>
        <v>Wait</v>
      </c>
      <c r="AC25" s="176">
        <f>E18</f>
        <v>700</v>
      </c>
      <c r="AD25" s="93"/>
      <c r="AE25" s="94" t="str">
        <f>AE20</f>
        <v>F</v>
      </c>
      <c r="AG25" s="164" t="s">
        <v>76</v>
      </c>
      <c r="AH25" s="165"/>
      <c r="AI25" s="165"/>
      <c r="AJ25" s="165"/>
      <c r="AK25" s="165"/>
      <c r="AL25" s="165"/>
      <c r="AM25" s="165"/>
      <c r="AN25" s="166"/>
    </row>
    <row r="26" spans="2:40" ht="14.4" customHeight="1">
      <c r="B26" s="161" t="str">
        <f>B17</f>
        <v>Fuelco</v>
      </c>
      <c r="C26" s="153" t="str">
        <f>C17</f>
        <v>Invest</v>
      </c>
      <c r="D26" s="122">
        <v>-100</v>
      </c>
      <c r="E26" s="111">
        <v>0</v>
      </c>
      <c r="I26" s="92"/>
      <c r="J26" s="93"/>
      <c r="K26" s="93"/>
      <c r="L26" s="93" t="s">
        <v>61</v>
      </c>
      <c r="M26" s="107" t="str">
        <f>M7</f>
        <v>Cellco</v>
      </c>
      <c r="N26" s="93"/>
      <c r="O26" s="93"/>
      <c r="P26" s="93"/>
      <c r="Q26" s="175"/>
      <c r="R26" s="93"/>
      <c r="S26" s="93"/>
      <c r="T26" s="93">
        <v>0.5</v>
      </c>
      <c r="U26" s="93"/>
      <c r="V26" s="93"/>
      <c r="W26" s="93"/>
      <c r="X26" s="93"/>
      <c r="Y26" s="93"/>
      <c r="Z26" s="93"/>
      <c r="AA26" s="93"/>
      <c r="AB26" s="93"/>
      <c r="AC26" s="176"/>
      <c r="AD26" s="93"/>
      <c r="AE26" s="103">
        <f>SUM(AB27,X24,T29,P39,L28,)</f>
        <v>0</v>
      </c>
      <c r="AG26" s="167"/>
      <c r="AH26" s="168"/>
      <c r="AI26" s="168"/>
      <c r="AJ26" s="168"/>
      <c r="AK26" s="168"/>
      <c r="AL26" s="168"/>
      <c r="AM26" s="168"/>
      <c r="AN26" s="169"/>
    </row>
    <row r="27" spans="2:40" ht="15" thickBot="1">
      <c r="B27" s="161"/>
      <c r="C27" s="154"/>
      <c r="D27" s="123">
        <v>-100</v>
      </c>
      <c r="E27" s="113">
        <v>-100</v>
      </c>
      <c r="I27" s="92"/>
      <c r="J27" s="93"/>
      <c r="K27" s="93"/>
      <c r="L27" s="93"/>
      <c r="M27" s="95"/>
      <c r="N27" s="93"/>
      <c r="O27" s="93"/>
      <c r="P27" s="93"/>
      <c r="Q27" s="175"/>
      <c r="R27" s="93"/>
      <c r="S27" s="93"/>
      <c r="T27" s="93" t="s">
        <v>73</v>
      </c>
      <c r="U27" s="109" t="str">
        <f>I16</f>
        <v>Fuelco</v>
      </c>
      <c r="V27" s="93"/>
      <c r="W27" s="93"/>
      <c r="X27" s="93"/>
      <c r="Y27" s="93"/>
      <c r="Z27" s="93"/>
      <c r="AA27" s="93"/>
      <c r="AB27" s="93">
        <f>E17</f>
        <v>0</v>
      </c>
      <c r="AC27" s="176">
        <f>AE26</f>
        <v>0</v>
      </c>
      <c r="AD27" s="93"/>
      <c r="AE27" s="94" t="str">
        <f>AE22</f>
        <v>C</v>
      </c>
      <c r="AG27" s="170"/>
      <c r="AH27" s="171"/>
      <c r="AI27" s="171"/>
      <c r="AJ27" s="171"/>
      <c r="AK27" s="171"/>
      <c r="AL27" s="171"/>
      <c r="AM27" s="171"/>
      <c r="AN27" s="172"/>
    </row>
    <row r="28" spans="2:40">
      <c r="B28" s="161"/>
      <c r="C28" s="153" t="str">
        <f>C19</f>
        <v>Wait</v>
      </c>
      <c r="D28" s="122">
        <v>-100</v>
      </c>
      <c r="E28" s="118">
        <v>0</v>
      </c>
      <c r="I28" s="92"/>
      <c r="J28" s="93"/>
      <c r="K28" s="93"/>
      <c r="L28" s="85">
        <v>0</v>
      </c>
      <c r="M28" s="87">
        <f>MAX(Q17,Q39)</f>
        <v>350</v>
      </c>
      <c r="N28" s="93"/>
      <c r="O28" s="93"/>
      <c r="P28" s="93"/>
      <c r="Q28" s="175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175"/>
      <c r="AD28" s="93"/>
      <c r="AE28" s="94"/>
    </row>
    <row r="29" spans="2:40" ht="15" thickBot="1">
      <c r="B29" s="161"/>
      <c r="C29" s="155"/>
      <c r="D29" s="124">
        <v>0</v>
      </c>
      <c r="E29" s="119">
        <v>0</v>
      </c>
      <c r="I29" s="92"/>
      <c r="J29" s="93"/>
      <c r="K29" s="93"/>
      <c r="L29" s="93"/>
      <c r="M29" s="93"/>
      <c r="N29" s="93"/>
      <c r="O29" s="93"/>
      <c r="P29" s="93"/>
      <c r="Q29" s="175"/>
      <c r="R29" s="93"/>
      <c r="S29" s="93"/>
      <c r="T29" s="85">
        <v>0</v>
      </c>
      <c r="U29" s="85">
        <f>MAX(Y24,Y34)</f>
        <v>700</v>
      </c>
      <c r="V29" s="93"/>
      <c r="W29" s="93"/>
      <c r="X29" s="93"/>
      <c r="Y29" s="93"/>
      <c r="Z29" s="93"/>
      <c r="AA29" s="93"/>
      <c r="AB29" s="93"/>
      <c r="AC29" s="175"/>
      <c r="AD29" s="93"/>
      <c r="AE29" s="94"/>
    </row>
    <row r="30" spans="2:40" ht="14.4" customHeight="1">
      <c r="I30" s="92"/>
      <c r="J30" s="93"/>
      <c r="K30" s="93"/>
      <c r="L30" s="93"/>
      <c r="M30" s="93"/>
      <c r="N30" s="93"/>
      <c r="O30" s="93"/>
      <c r="P30" s="93"/>
      <c r="Q30" s="175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 t="str">
        <f>AB20</f>
        <v>Invest</v>
      </c>
      <c r="AC30" s="176">
        <f>D20</f>
        <v>0</v>
      </c>
      <c r="AD30" s="93"/>
      <c r="AE30" s="94" t="str">
        <f>AE25</f>
        <v>F</v>
      </c>
    </row>
    <row r="31" spans="2:40" ht="15" thickBot="1">
      <c r="I31" s="92"/>
      <c r="J31" s="93"/>
      <c r="K31" s="93"/>
      <c r="L31" s="93"/>
      <c r="M31" s="93"/>
      <c r="N31" s="93"/>
      <c r="O31" s="93"/>
      <c r="P31" s="93"/>
      <c r="Q31" s="175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176"/>
      <c r="AD31" s="93"/>
      <c r="AE31" s="103">
        <f>SUM(AB32,X34,T29,P39,L28,)</f>
        <v>700</v>
      </c>
      <c r="AI31" s="160" t="s">
        <v>70</v>
      </c>
      <c r="AJ31" s="160"/>
    </row>
    <row r="32" spans="2:40">
      <c r="I32" s="92"/>
      <c r="J32" s="93"/>
      <c r="K32" s="93"/>
      <c r="L32" s="93"/>
      <c r="M32" s="93"/>
      <c r="N32" s="93"/>
      <c r="O32" s="93"/>
      <c r="P32" s="93"/>
      <c r="Q32" s="175"/>
      <c r="R32" s="93"/>
      <c r="S32" s="93"/>
      <c r="T32" s="93"/>
      <c r="U32" s="93"/>
      <c r="V32" s="93"/>
      <c r="W32" s="93"/>
      <c r="X32" s="93" t="str">
        <f>P37</f>
        <v>Wait</v>
      </c>
      <c r="Y32" s="107" t="str">
        <f>M26</f>
        <v>Cellco</v>
      </c>
      <c r="Z32" s="93"/>
      <c r="AA32" s="93"/>
      <c r="AB32" s="85">
        <f>D19</f>
        <v>700</v>
      </c>
      <c r="AC32" s="176">
        <f>AE31</f>
        <v>700</v>
      </c>
      <c r="AD32" s="93"/>
      <c r="AE32" s="94" t="str">
        <f>AE27</f>
        <v>C</v>
      </c>
      <c r="AH32" s="53" t="s">
        <v>75</v>
      </c>
      <c r="AI32" s="54" t="s">
        <v>60</v>
      </c>
      <c r="AJ32" s="55" t="s">
        <v>61</v>
      </c>
    </row>
    <row r="33" spans="9:36">
      <c r="I33" s="92"/>
      <c r="J33" s="93"/>
      <c r="K33" s="93"/>
      <c r="L33" s="93"/>
      <c r="M33" s="93"/>
      <c r="N33" s="93"/>
      <c r="O33" s="93"/>
      <c r="P33" s="93"/>
      <c r="Q33" s="175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175"/>
      <c r="AD33" s="93"/>
      <c r="AE33" s="94"/>
      <c r="AG33" s="161" t="s">
        <v>69</v>
      </c>
      <c r="AH33" s="153" t="s">
        <v>60</v>
      </c>
      <c r="AI33" s="125">
        <v>50</v>
      </c>
      <c r="AJ33" s="101">
        <v>0</v>
      </c>
    </row>
    <row r="34" spans="9:36">
      <c r="I34" s="92"/>
      <c r="J34" s="93"/>
      <c r="K34" s="93"/>
      <c r="L34" s="93"/>
      <c r="M34" s="93"/>
      <c r="N34" s="93"/>
      <c r="O34" s="93"/>
      <c r="P34" s="93"/>
      <c r="Q34" s="175"/>
      <c r="R34" s="93"/>
      <c r="S34" s="93"/>
      <c r="T34" s="93"/>
      <c r="U34" s="93"/>
      <c r="V34" s="93"/>
      <c r="W34" s="93"/>
      <c r="X34" s="85">
        <v>0</v>
      </c>
      <c r="Y34" s="85">
        <f>MAX(AC32,AC37)</f>
        <v>700</v>
      </c>
      <c r="Z34" s="93"/>
      <c r="AA34" s="93"/>
      <c r="AB34" s="93"/>
      <c r="AC34" s="175"/>
      <c r="AD34" s="93"/>
      <c r="AE34" s="94"/>
      <c r="AG34" s="161"/>
      <c r="AH34" s="154"/>
      <c r="AI34" s="126">
        <v>50</v>
      </c>
      <c r="AJ34" s="114">
        <v>300</v>
      </c>
    </row>
    <row r="35" spans="9:36">
      <c r="I35" s="92"/>
      <c r="J35" s="93"/>
      <c r="K35" s="93"/>
      <c r="L35" s="93"/>
      <c r="M35" s="93"/>
      <c r="N35" s="93"/>
      <c r="O35" s="93"/>
      <c r="P35" s="93"/>
      <c r="Q35" s="175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 t="str">
        <f>AB25</f>
        <v>Wait</v>
      </c>
      <c r="AC35" s="176">
        <f>E19</f>
        <v>0</v>
      </c>
      <c r="AD35" s="93"/>
      <c r="AE35" s="94" t="str">
        <f>AE30</f>
        <v>F</v>
      </c>
      <c r="AG35" s="161"/>
      <c r="AH35" s="153" t="s">
        <v>61</v>
      </c>
      <c r="AI35" s="115">
        <v>300</v>
      </c>
      <c r="AJ35" s="56">
        <v>100</v>
      </c>
    </row>
    <row r="36" spans="9:36" ht="15" thickBot="1">
      <c r="I36" s="92"/>
      <c r="J36" s="93"/>
      <c r="K36" s="93"/>
      <c r="L36" s="93"/>
      <c r="M36" s="93"/>
      <c r="N36" s="93"/>
      <c r="O36" s="93"/>
      <c r="P36" s="93"/>
      <c r="Q36" s="175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176"/>
      <c r="AD36" s="93"/>
      <c r="AE36" s="103">
        <f>SUM(AB37,X34,T29,P39,L28,)</f>
        <v>0</v>
      </c>
      <c r="AG36" s="161"/>
      <c r="AH36" s="155"/>
      <c r="AI36" s="58">
        <v>0</v>
      </c>
      <c r="AJ36" s="59">
        <v>100</v>
      </c>
    </row>
    <row r="37" spans="9:36">
      <c r="I37" s="92"/>
      <c r="J37" s="93"/>
      <c r="K37" s="93"/>
      <c r="L37" s="93"/>
      <c r="M37" s="93"/>
      <c r="N37" s="93"/>
      <c r="O37" s="93"/>
      <c r="P37" s="93" t="s">
        <v>61</v>
      </c>
      <c r="Q37" s="175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85">
        <f>E19</f>
        <v>0</v>
      </c>
      <c r="AC37" s="176">
        <f>AE36</f>
        <v>0</v>
      </c>
      <c r="AD37" s="93"/>
      <c r="AE37" s="94" t="str">
        <f>AE32</f>
        <v>C</v>
      </c>
    </row>
    <row r="38" spans="9:36">
      <c r="I38" s="92"/>
      <c r="J38" s="93"/>
      <c r="K38" s="93"/>
      <c r="L38" s="93"/>
      <c r="M38" s="93"/>
      <c r="N38" s="93"/>
      <c r="O38" s="93"/>
      <c r="P38" s="93"/>
      <c r="Q38" s="175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175"/>
      <c r="AD38" s="93"/>
      <c r="AE38" s="94"/>
    </row>
    <row r="39" spans="9:36">
      <c r="I39" s="92"/>
      <c r="J39" s="93"/>
      <c r="K39" s="93"/>
      <c r="L39" s="93"/>
      <c r="M39" s="93"/>
      <c r="N39" s="93"/>
      <c r="O39" s="93"/>
      <c r="P39" s="85">
        <v>0</v>
      </c>
      <c r="Q39" s="178">
        <f>IF(ABS(1-SUM(T26,T46))&lt;=0.00001,SUM(T26 * U29,T46 * U49),NA())</f>
        <v>350</v>
      </c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175"/>
      <c r="AD39" s="93"/>
      <c r="AE39" s="94"/>
    </row>
    <row r="40" spans="9:36">
      <c r="I40" s="92"/>
      <c r="J40" s="93"/>
      <c r="K40" s="93"/>
      <c r="L40" s="93"/>
      <c r="M40" s="93"/>
      <c r="N40" s="93"/>
      <c r="O40" s="93"/>
      <c r="P40" s="93"/>
      <c r="Q40" s="175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 t="str">
        <f>AB30</f>
        <v>Invest</v>
      </c>
      <c r="AC40" s="176">
        <f>D27</f>
        <v>-100</v>
      </c>
      <c r="AD40" s="93"/>
      <c r="AE40" s="94" t="str">
        <f>AE35</f>
        <v>F</v>
      </c>
    </row>
    <row r="41" spans="9:36">
      <c r="I41" s="92"/>
      <c r="J41" s="93"/>
      <c r="K41" s="93"/>
      <c r="L41" s="93"/>
      <c r="M41" s="93"/>
      <c r="N41" s="93"/>
      <c r="O41" s="93"/>
      <c r="P41" s="93"/>
      <c r="Q41" s="175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176"/>
      <c r="AD41" s="93"/>
      <c r="AE41" s="103">
        <f>SUM(AB42,X44,T49,P39,L28,)</f>
        <v>-100</v>
      </c>
    </row>
    <row r="42" spans="9:36">
      <c r="I42" s="92"/>
      <c r="J42" s="93"/>
      <c r="K42" s="93"/>
      <c r="L42" s="93"/>
      <c r="M42" s="93"/>
      <c r="N42" s="93"/>
      <c r="O42" s="93"/>
      <c r="P42" s="93"/>
      <c r="Q42" s="175"/>
      <c r="R42" s="93"/>
      <c r="S42" s="93"/>
      <c r="T42" s="93"/>
      <c r="U42" s="93"/>
      <c r="V42" s="93"/>
      <c r="W42" s="93"/>
      <c r="X42" s="93" t="str">
        <f>X22</f>
        <v>Invest</v>
      </c>
      <c r="Y42" s="107" t="str">
        <f>Y32</f>
        <v>Cellco</v>
      </c>
      <c r="Z42" s="93"/>
      <c r="AA42" s="93"/>
      <c r="AB42" s="85">
        <f>D26</f>
        <v>-100</v>
      </c>
      <c r="AC42" s="176">
        <f>AE41</f>
        <v>-100</v>
      </c>
      <c r="AD42" s="93"/>
      <c r="AE42" s="94" t="str">
        <f>AE37</f>
        <v>C</v>
      </c>
    </row>
    <row r="43" spans="9:36">
      <c r="I43" s="92"/>
      <c r="J43" s="93"/>
      <c r="K43" s="93"/>
      <c r="L43" s="93"/>
      <c r="M43" s="93"/>
      <c r="N43" s="93"/>
      <c r="O43" s="93"/>
      <c r="P43" s="93"/>
      <c r="Q43" s="175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175"/>
      <c r="AD43" s="93"/>
      <c r="AE43" s="94"/>
    </row>
    <row r="44" spans="9:36">
      <c r="I44" s="92"/>
      <c r="J44" s="93"/>
      <c r="K44" s="93"/>
      <c r="L44" s="93"/>
      <c r="M44" s="93"/>
      <c r="N44" s="93"/>
      <c r="O44" s="93"/>
      <c r="P44" s="93"/>
      <c r="Q44" s="175"/>
      <c r="R44" s="93"/>
      <c r="S44" s="93"/>
      <c r="T44" s="93"/>
      <c r="U44" s="93"/>
      <c r="V44" s="93"/>
      <c r="W44" s="93"/>
      <c r="X44" s="85">
        <v>0</v>
      </c>
      <c r="Y44" s="85">
        <f>MAX(AC42,AC47)</f>
        <v>0</v>
      </c>
      <c r="Z44" s="93"/>
      <c r="AA44" s="93"/>
      <c r="AB44" s="93"/>
      <c r="AC44" s="175"/>
      <c r="AD44" s="93"/>
      <c r="AE44" s="94"/>
    </row>
    <row r="45" spans="9:36">
      <c r="I45" s="92"/>
      <c r="J45" s="93"/>
      <c r="K45" s="93"/>
      <c r="L45" s="93"/>
      <c r="M45" s="93"/>
      <c r="N45" s="93"/>
      <c r="O45" s="93"/>
      <c r="P45" s="93"/>
      <c r="Q45" s="175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 t="str">
        <f>AB35</f>
        <v>Wait</v>
      </c>
      <c r="AC45" s="176">
        <f>E27</f>
        <v>-100</v>
      </c>
      <c r="AD45" s="93"/>
      <c r="AE45" s="94" t="str">
        <f>AE40</f>
        <v>F</v>
      </c>
    </row>
    <row r="46" spans="9:36">
      <c r="I46" s="92"/>
      <c r="J46" s="93"/>
      <c r="K46" s="93"/>
      <c r="L46" s="93"/>
      <c r="M46" s="93"/>
      <c r="N46" s="93"/>
      <c r="O46" s="93"/>
      <c r="P46" s="93"/>
      <c r="Q46" s="175"/>
      <c r="R46" s="93"/>
      <c r="S46" s="93"/>
      <c r="T46" s="93">
        <v>0.5</v>
      </c>
      <c r="U46" s="93"/>
      <c r="V46" s="93"/>
      <c r="W46" s="93"/>
      <c r="X46" s="93"/>
      <c r="Y46" s="93"/>
      <c r="Z46" s="93"/>
      <c r="AA46" s="93"/>
      <c r="AB46" s="93"/>
      <c r="AC46" s="176"/>
      <c r="AD46" s="93"/>
      <c r="AE46" s="103">
        <f>SUM(AB47,X44,T49,P39,L28,)</f>
        <v>0</v>
      </c>
    </row>
    <row r="47" spans="9:36">
      <c r="I47" s="92"/>
      <c r="J47" s="93"/>
      <c r="K47" s="93"/>
      <c r="L47" s="93"/>
      <c r="M47" s="93"/>
      <c r="N47" s="93"/>
      <c r="O47" s="93"/>
      <c r="P47" s="93"/>
      <c r="Q47" s="175"/>
      <c r="R47" s="93"/>
      <c r="S47" s="93"/>
      <c r="T47" s="93" t="s">
        <v>74</v>
      </c>
      <c r="U47" s="109" t="str">
        <f>U27</f>
        <v>Fuelco</v>
      </c>
      <c r="V47" s="93"/>
      <c r="W47" s="93"/>
      <c r="X47" s="93"/>
      <c r="Y47" s="93"/>
      <c r="Z47" s="93"/>
      <c r="AA47" s="93"/>
      <c r="AB47" s="93">
        <f>E26</f>
        <v>0</v>
      </c>
      <c r="AC47" s="176">
        <f>AE46</f>
        <v>0</v>
      </c>
      <c r="AD47" s="93"/>
      <c r="AE47" s="94" t="str">
        <f>AE42</f>
        <v>C</v>
      </c>
    </row>
    <row r="48" spans="9:36">
      <c r="I48" s="92"/>
      <c r="J48" s="93"/>
      <c r="K48" s="93"/>
      <c r="L48" s="93"/>
      <c r="M48" s="93"/>
      <c r="N48" s="93"/>
      <c r="O48" s="93"/>
      <c r="P48" s="93"/>
      <c r="Q48" s="175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175"/>
      <c r="AD48" s="93"/>
      <c r="AE48" s="94"/>
    </row>
    <row r="49" spans="9:31">
      <c r="I49" s="92"/>
      <c r="J49" s="93"/>
      <c r="K49" s="93"/>
      <c r="L49" s="93"/>
      <c r="M49" s="93"/>
      <c r="N49" s="93"/>
      <c r="O49" s="93"/>
      <c r="P49" s="93"/>
      <c r="Q49" s="175"/>
      <c r="R49" s="93"/>
      <c r="S49" s="93"/>
      <c r="T49" s="85">
        <v>0</v>
      </c>
      <c r="U49" s="85">
        <f>MAX(Y44,Y54)</f>
        <v>0</v>
      </c>
      <c r="V49" s="93"/>
      <c r="W49" s="93"/>
      <c r="X49" s="93"/>
      <c r="Y49" s="93"/>
      <c r="Z49" s="93"/>
      <c r="AA49" s="93"/>
      <c r="AB49" s="93"/>
      <c r="AC49" s="175"/>
      <c r="AD49" s="93"/>
      <c r="AE49" s="94"/>
    </row>
    <row r="50" spans="9:31">
      <c r="I50" s="92"/>
      <c r="J50" s="93"/>
      <c r="K50" s="93"/>
      <c r="L50" s="93"/>
      <c r="M50" s="93"/>
      <c r="N50" s="93"/>
      <c r="O50" s="93"/>
      <c r="P50" s="93"/>
      <c r="Q50" s="175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 t="str">
        <f>AB40</f>
        <v>Invest</v>
      </c>
      <c r="AC50" s="176">
        <f>D29</f>
        <v>0</v>
      </c>
      <c r="AD50" s="93"/>
      <c r="AE50" s="94" t="str">
        <f>AE45</f>
        <v>F</v>
      </c>
    </row>
    <row r="51" spans="9:31">
      <c r="I51" s="92"/>
      <c r="J51" s="93"/>
      <c r="K51" s="93"/>
      <c r="L51" s="93"/>
      <c r="M51" s="93"/>
      <c r="N51" s="93"/>
      <c r="O51" s="93"/>
      <c r="P51" s="93"/>
      <c r="Q51" s="175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176"/>
      <c r="AD51" s="93"/>
      <c r="AE51" s="103">
        <f>SUM(AB52,X54,T49,P39,L28,)</f>
        <v>-100</v>
      </c>
    </row>
    <row r="52" spans="9:31">
      <c r="I52" s="92"/>
      <c r="J52" s="93"/>
      <c r="K52" s="93"/>
      <c r="L52" s="93"/>
      <c r="M52" s="93"/>
      <c r="N52" s="93"/>
      <c r="O52" s="93"/>
      <c r="P52" s="93"/>
      <c r="Q52" s="175"/>
      <c r="R52" s="93"/>
      <c r="S52" s="93"/>
      <c r="T52" s="93"/>
      <c r="U52" s="93"/>
      <c r="V52" s="93"/>
      <c r="W52" s="93"/>
      <c r="X52" s="93" t="str">
        <f>X32</f>
        <v>Wait</v>
      </c>
      <c r="Y52" s="107" t="str">
        <f>Y42</f>
        <v>Cellco</v>
      </c>
      <c r="Z52" s="93"/>
      <c r="AA52" s="93"/>
      <c r="AB52" s="85">
        <f>D28</f>
        <v>-100</v>
      </c>
      <c r="AC52" s="176">
        <f>AE51</f>
        <v>-100</v>
      </c>
      <c r="AD52" s="93"/>
      <c r="AE52" s="94" t="str">
        <f>AE47</f>
        <v>C</v>
      </c>
    </row>
    <row r="53" spans="9:31">
      <c r="I53" s="92"/>
      <c r="J53" s="93"/>
      <c r="K53" s="93"/>
      <c r="L53" s="93"/>
      <c r="M53" s="93"/>
      <c r="N53" s="93"/>
      <c r="O53" s="93"/>
      <c r="P53" s="93"/>
      <c r="Q53" s="175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175"/>
      <c r="AD53" s="93"/>
      <c r="AE53" s="94"/>
    </row>
    <row r="54" spans="9:31">
      <c r="I54" s="92"/>
      <c r="J54" s="93"/>
      <c r="K54" s="93"/>
      <c r="L54" s="93"/>
      <c r="M54" s="93"/>
      <c r="N54" s="93"/>
      <c r="O54" s="93"/>
      <c r="P54" s="93"/>
      <c r="Q54" s="175"/>
      <c r="R54" s="93"/>
      <c r="S54" s="93"/>
      <c r="T54" s="93"/>
      <c r="U54" s="93"/>
      <c r="V54" s="93"/>
      <c r="W54" s="93"/>
      <c r="X54" s="85">
        <v>0</v>
      </c>
      <c r="Y54" s="85">
        <f>MAX(AC52,AC57)</f>
        <v>0</v>
      </c>
      <c r="Z54" s="93"/>
      <c r="AA54" s="93"/>
      <c r="AB54" s="93"/>
      <c r="AC54" s="175"/>
      <c r="AD54" s="93"/>
      <c r="AE54" s="94"/>
    </row>
    <row r="55" spans="9:31">
      <c r="I55" s="92"/>
      <c r="J55" s="93"/>
      <c r="K55" s="93"/>
      <c r="L55" s="93"/>
      <c r="M55" s="93"/>
      <c r="N55" s="93"/>
      <c r="O55" s="93"/>
      <c r="P55" s="93"/>
      <c r="Q55" s="175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 t="str">
        <f>AB45</f>
        <v>Wait</v>
      </c>
      <c r="AC55" s="176">
        <f>E29</f>
        <v>0</v>
      </c>
      <c r="AD55" s="93"/>
      <c r="AE55" s="94" t="str">
        <f>AE50</f>
        <v>F</v>
      </c>
    </row>
    <row r="56" spans="9:31">
      <c r="I56" s="92"/>
      <c r="J56" s="93"/>
      <c r="K56" s="93"/>
      <c r="L56" s="93"/>
      <c r="M56" s="93"/>
      <c r="N56" s="93"/>
      <c r="O56" s="93"/>
      <c r="P56" s="93"/>
      <c r="Q56" s="175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176"/>
      <c r="AD56" s="93"/>
      <c r="AE56" s="103">
        <f>SUM(AB57,X54,T49,P39,L28,)</f>
        <v>0</v>
      </c>
    </row>
    <row r="57" spans="9:31">
      <c r="I57" s="92"/>
      <c r="J57" s="93"/>
      <c r="K57" s="93"/>
      <c r="L57" s="93"/>
      <c r="M57" s="93"/>
      <c r="N57" s="93"/>
      <c r="O57" s="93"/>
      <c r="P57" s="93"/>
      <c r="Q57" s="175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85">
        <f>E28</f>
        <v>0</v>
      </c>
      <c r="AC57" s="176">
        <f>AE56</f>
        <v>0</v>
      </c>
      <c r="AD57" s="93"/>
      <c r="AE57" s="94" t="str">
        <f>AE52</f>
        <v>C</v>
      </c>
    </row>
    <row r="58" spans="9:31">
      <c r="I58" s="98"/>
      <c r="J58" s="99"/>
      <c r="K58" s="99"/>
      <c r="L58" s="99"/>
      <c r="M58" s="99"/>
      <c r="N58" s="99"/>
      <c r="O58" s="99"/>
      <c r="P58" s="99"/>
      <c r="Q58" s="177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177"/>
      <c r="AD58" s="99"/>
      <c r="AE58" s="100"/>
    </row>
    <row r="984" spans="1009:1010">
      <c r="ALU984" t="s">
        <v>20</v>
      </c>
      <c r="ALV984" t="s">
        <v>29</v>
      </c>
    </row>
    <row r="1004" spans="1009:1016">
      <c r="ALU1004" t="s">
        <v>3</v>
      </c>
      <c r="ALV1004" t="s">
        <v>4</v>
      </c>
      <c r="ALW1004" t="s">
        <v>5</v>
      </c>
      <c r="ALX1004" t="s">
        <v>6</v>
      </c>
      <c r="ALY1004" t="s">
        <v>7</v>
      </c>
      <c r="ALZ1004" t="s">
        <v>8</v>
      </c>
      <c r="AMA1004" t="s">
        <v>9</v>
      </c>
      <c r="AMB1004" t="s">
        <v>10</v>
      </c>
    </row>
    <row r="1005" spans="1009:1016">
      <c r="ALU1005">
        <v>1</v>
      </c>
      <c r="ALV1005">
        <v>3</v>
      </c>
      <c r="ALW1005" t="s">
        <v>11</v>
      </c>
      <c r="ALX1005">
        <v>2</v>
      </c>
      <c r="ALY1005">
        <v>9</v>
      </c>
      <c r="ALZ1005" t="s">
        <v>47</v>
      </c>
      <c r="AMA1005">
        <v>0</v>
      </c>
      <c r="AMB1005">
        <v>0.5</v>
      </c>
    </row>
    <row r="1006" spans="1009:1016">
      <c r="ALU1006">
        <v>2</v>
      </c>
      <c r="ALV1006">
        <v>3</v>
      </c>
      <c r="ALW1006" t="s">
        <v>11</v>
      </c>
      <c r="ALX1006">
        <v>7</v>
      </c>
      <c r="ALY1006">
        <v>9</v>
      </c>
      <c r="ALZ1006" t="s">
        <v>1</v>
      </c>
      <c r="AMA1006">
        <v>0</v>
      </c>
      <c r="AMB1006">
        <v>0.5</v>
      </c>
    </row>
    <row r="1007" spans="1009:1016">
      <c r="ALU1007">
        <v>3</v>
      </c>
      <c r="ALV1007">
        <v>21</v>
      </c>
      <c r="ALW1007" t="s">
        <v>12</v>
      </c>
      <c r="ALX1007">
        <v>4</v>
      </c>
      <c r="ALY1007">
        <v>5</v>
      </c>
      <c r="ALZ1007" t="s">
        <v>55</v>
      </c>
      <c r="AMA1007">
        <v>0</v>
      </c>
      <c r="AMB1007">
        <v>0.5</v>
      </c>
    </row>
    <row r="1008" spans="1009:1016">
      <c r="ALU1008">
        <v>4</v>
      </c>
      <c r="ALV1008">
        <v>20</v>
      </c>
      <c r="ALW1008" t="s">
        <v>11</v>
      </c>
      <c r="ALX1008">
        <v>12</v>
      </c>
      <c r="ALY1008">
        <v>9</v>
      </c>
      <c r="ALZ1008" t="s">
        <v>47</v>
      </c>
      <c r="AMA1008">
        <v>0</v>
      </c>
      <c r="AMB1008">
        <v>0.5</v>
      </c>
    </row>
    <row r="1009" spans="1009:1016">
      <c r="ALU1009">
        <v>5</v>
      </c>
      <c r="ALV1009">
        <v>7</v>
      </c>
      <c r="ALW1009" t="s">
        <v>11</v>
      </c>
      <c r="ALX1009">
        <v>17</v>
      </c>
      <c r="ALY1009">
        <v>21</v>
      </c>
      <c r="ALZ1009" t="s">
        <v>52</v>
      </c>
      <c r="AMA1009">
        <v>0</v>
      </c>
      <c r="AMB1009">
        <v>0.5</v>
      </c>
    </row>
    <row r="1010" spans="1009:1016">
      <c r="ALU1010">
        <v>6</v>
      </c>
      <c r="ALV1010">
        <v>7</v>
      </c>
      <c r="ALW1010" t="s">
        <v>11</v>
      </c>
      <c r="ALX1010">
        <v>22</v>
      </c>
      <c r="ALY1010">
        <v>21</v>
      </c>
      <c r="ALZ1010" t="s">
        <v>53</v>
      </c>
      <c r="AMA1010">
        <v>0</v>
      </c>
      <c r="AMB1010">
        <v>0.5</v>
      </c>
    </row>
    <row r="1011" spans="1009:1016">
      <c r="ALU1011">
        <v>7</v>
      </c>
      <c r="ALV1011">
        <v>11</v>
      </c>
      <c r="ALW1011" t="s">
        <v>12</v>
      </c>
      <c r="ALX1011">
        <v>19</v>
      </c>
      <c r="ALY1011">
        <v>17</v>
      </c>
      <c r="ALZ1011" t="s">
        <v>52</v>
      </c>
      <c r="AMA1011">
        <v>0</v>
      </c>
      <c r="AMB1011">
        <v>0.5</v>
      </c>
    </row>
    <row r="1012" spans="1009:1016">
      <c r="ALU1012">
        <v>8</v>
      </c>
      <c r="ALV1012">
        <v>10</v>
      </c>
      <c r="ALW1012" t="s">
        <v>11</v>
      </c>
      <c r="ALX1012">
        <v>27</v>
      </c>
      <c r="ALY1012">
        <v>21</v>
      </c>
      <c r="ALZ1012" t="s">
        <v>62</v>
      </c>
      <c r="AMA1012">
        <v>0</v>
      </c>
      <c r="AMB1012">
        <v>0.5</v>
      </c>
    </row>
    <row r="1013" spans="1009:1016">
      <c r="ALU1013">
        <v>9</v>
      </c>
      <c r="ALV1013">
        <v>10</v>
      </c>
      <c r="ALW1013" t="s">
        <v>11</v>
      </c>
      <c r="ALX1013">
        <v>32</v>
      </c>
      <c r="ALY1013">
        <v>21</v>
      </c>
      <c r="ALZ1013" t="s">
        <v>64</v>
      </c>
      <c r="AMA1013">
        <v>0</v>
      </c>
      <c r="AMB1013">
        <v>0.5</v>
      </c>
    </row>
    <row r="1014" spans="1009:1016">
      <c r="ALU1014">
        <v>10</v>
      </c>
      <c r="ALV1014">
        <v>11</v>
      </c>
      <c r="ALW1014" t="s">
        <v>12</v>
      </c>
      <c r="ALX1014">
        <v>29</v>
      </c>
      <c r="ALY1014">
        <v>17</v>
      </c>
      <c r="ALZ1014" t="s">
        <v>53</v>
      </c>
      <c r="AMA1014">
        <v>0</v>
      </c>
      <c r="AMB1014">
        <v>0.5</v>
      </c>
    </row>
    <row r="1015" spans="1009:1016">
      <c r="ALU1015">
        <v>11</v>
      </c>
      <c r="ALV1015">
        <v>19</v>
      </c>
      <c r="ALW1015" t="s">
        <v>12</v>
      </c>
      <c r="ALX1015">
        <v>24</v>
      </c>
      <c r="ALY1015">
        <v>13</v>
      </c>
      <c r="ALZ1015" t="s">
        <v>19</v>
      </c>
      <c r="AMA1015">
        <v>0</v>
      </c>
      <c r="AMB1015">
        <v>0.5</v>
      </c>
    </row>
    <row r="1016" spans="1009:1016">
      <c r="ALU1016">
        <v>12</v>
      </c>
      <c r="ALV1016">
        <v>14</v>
      </c>
      <c r="ALW1016" t="s">
        <v>11</v>
      </c>
      <c r="ALX1016">
        <v>37</v>
      </c>
      <c r="ALY1016">
        <v>21</v>
      </c>
      <c r="ALZ1016" t="s">
        <v>65</v>
      </c>
      <c r="AMA1016">
        <v>0</v>
      </c>
      <c r="AMB1016">
        <v>0.5</v>
      </c>
    </row>
    <row r="1017" spans="1009:1016">
      <c r="ALU1017">
        <v>13</v>
      </c>
      <c r="ALV1017">
        <v>14</v>
      </c>
      <c r="ALW1017" t="s">
        <v>11</v>
      </c>
      <c r="ALX1017">
        <v>42</v>
      </c>
      <c r="ALY1017">
        <v>21</v>
      </c>
      <c r="ALZ1017" t="s">
        <v>66</v>
      </c>
      <c r="AMA1017">
        <v>0</v>
      </c>
      <c r="AMB1017">
        <v>0.5</v>
      </c>
    </row>
    <row r="1018" spans="1009:1016">
      <c r="ALU1018">
        <v>14</v>
      </c>
      <c r="ALV1018">
        <v>18</v>
      </c>
      <c r="ALW1018" t="s">
        <v>12</v>
      </c>
      <c r="ALX1018">
        <v>39</v>
      </c>
      <c r="ALY1018">
        <v>17</v>
      </c>
      <c r="ALZ1018" t="s">
        <v>62</v>
      </c>
      <c r="AMA1018">
        <v>0</v>
      </c>
      <c r="AMB1018">
        <v>0.5</v>
      </c>
    </row>
    <row r="1019" spans="1009:1016">
      <c r="ALU1019">
        <v>15</v>
      </c>
      <c r="ALV1019">
        <v>17</v>
      </c>
      <c r="ALW1019" t="s">
        <v>11</v>
      </c>
      <c r="ALX1019">
        <v>47</v>
      </c>
      <c r="ALY1019">
        <v>21</v>
      </c>
      <c r="ALZ1019" t="s">
        <v>67</v>
      </c>
      <c r="AMA1019">
        <v>0</v>
      </c>
      <c r="AMB1019">
        <v>0.5</v>
      </c>
    </row>
    <row r="1020" spans="1009:1016">
      <c r="ALU1020">
        <v>16</v>
      </c>
      <c r="ALV1020">
        <v>17</v>
      </c>
      <c r="ALW1020" t="s">
        <v>11</v>
      </c>
      <c r="ALX1020">
        <v>52</v>
      </c>
      <c r="ALY1020">
        <v>21</v>
      </c>
      <c r="ALZ1020" t="s">
        <v>68</v>
      </c>
      <c r="AMA1020">
        <v>0</v>
      </c>
      <c r="AMB1020">
        <v>0.5</v>
      </c>
    </row>
    <row r="1021" spans="1009:1016">
      <c r="ALU1021">
        <v>17</v>
      </c>
      <c r="ALV1021">
        <v>18</v>
      </c>
      <c r="ALW1021" t="s">
        <v>12</v>
      </c>
      <c r="ALX1021">
        <v>49</v>
      </c>
      <c r="ALY1021">
        <v>17</v>
      </c>
      <c r="ALZ1021" t="s">
        <v>64</v>
      </c>
      <c r="AMA1021">
        <v>0</v>
      </c>
      <c r="AMB1021">
        <v>0.5</v>
      </c>
    </row>
    <row r="1022" spans="1009:1016">
      <c r="ALU1022">
        <v>18</v>
      </c>
      <c r="ALV1022">
        <v>19</v>
      </c>
      <c r="ALW1022" t="s">
        <v>12</v>
      </c>
      <c r="ALX1022">
        <v>44</v>
      </c>
      <c r="ALY1022">
        <v>13</v>
      </c>
      <c r="ALZ1022" t="s">
        <v>63</v>
      </c>
      <c r="AMA1022">
        <v>0</v>
      </c>
      <c r="AMB1022">
        <v>0.5</v>
      </c>
    </row>
    <row r="1023" spans="1009:1016">
      <c r="ALU1023">
        <v>19</v>
      </c>
      <c r="ALV1023">
        <v>20</v>
      </c>
      <c r="ALW1023" t="s">
        <v>15</v>
      </c>
      <c r="ALX1023">
        <v>34</v>
      </c>
      <c r="ALY1023">
        <v>9</v>
      </c>
      <c r="ALZ1023" t="s">
        <v>1</v>
      </c>
      <c r="AMA1023">
        <v>0</v>
      </c>
      <c r="AMB1023">
        <v>0.5</v>
      </c>
    </row>
    <row r="1024" spans="1009:1016">
      <c r="ALU1024">
        <v>20</v>
      </c>
      <c r="ALV1024">
        <v>21</v>
      </c>
      <c r="ALW1024" t="s">
        <v>12</v>
      </c>
      <c r="ALX1024">
        <v>23</v>
      </c>
      <c r="ALY1024">
        <v>5</v>
      </c>
      <c r="ALZ1024" t="s">
        <v>1</v>
      </c>
      <c r="AMA1024">
        <v>0</v>
      </c>
      <c r="AMB1024">
        <v>0.5</v>
      </c>
    </row>
    <row r="1025" spans="1009:1016">
      <c r="ALU1025">
        <v>21</v>
      </c>
      <c r="ALV1025">
        <v>0</v>
      </c>
      <c r="ALW1025" t="s">
        <v>12</v>
      </c>
      <c r="ALX1025">
        <v>13</v>
      </c>
      <c r="ALY1025">
        <v>1</v>
      </c>
      <c r="AMB1025">
        <v>1</v>
      </c>
    </row>
  </sheetData>
  <sheetProtection sheet="1" objects="1" scenarios="1"/>
  <mergeCells count="18">
    <mergeCell ref="AG25:AN27"/>
    <mergeCell ref="AI31:AJ31"/>
    <mergeCell ref="AG33:AG36"/>
    <mergeCell ref="AH33:AH34"/>
    <mergeCell ref="AH35:AH36"/>
    <mergeCell ref="C3:E3"/>
    <mergeCell ref="D15:E15"/>
    <mergeCell ref="C28:C29"/>
    <mergeCell ref="C26:C27"/>
    <mergeCell ref="B26:B29"/>
    <mergeCell ref="D6:E6"/>
    <mergeCell ref="B8:B11"/>
    <mergeCell ref="C8:C9"/>
    <mergeCell ref="C10:C11"/>
    <mergeCell ref="B17:B20"/>
    <mergeCell ref="C17:C18"/>
    <mergeCell ref="C19:C20"/>
    <mergeCell ref="D24:E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21</vt:i4>
      </vt:variant>
    </vt:vector>
  </HeadingPairs>
  <TitlesOfParts>
    <vt:vector size="29" baseType="lpstr">
      <vt:lpstr>Games</vt:lpstr>
      <vt:lpstr>Prisoners Dilema</vt:lpstr>
      <vt:lpstr>Odds&amp;Evens</vt:lpstr>
      <vt:lpstr>p,q</vt:lpstr>
      <vt:lpstr>Standards</vt:lpstr>
      <vt:lpstr>Entry</vt:lpstr>
      <vt:lpstr>Entry&amp;Threath</vt:lpstr>
      <vt:lpstr>GT &amp; Real Options</vt:lpstr>
      <vt:lpstr>Entry!TreeData</vt:lpstr>
      <vt:lpstr>'Entry&amp;Threath'!TreeData</vt:lpstr>
      <vt:lpstr>'GT &amp; Real Options'!TreeData</vt:lpstr>
      <vt:lpstr>'Odds&amp;Evens'!TreeData</vt:lpstr>
      <vt:lpstr>'p,q'!TreeData</vt:lpstr>
      <vt:lpstr>'Prisoners Dilema'!TreeData</vt:lpstr>
      <vt:lpstr>Standards!TreeData</vt:lpstr>
      <vt:lpstr>Entry!TreeDiag</vt:lpstr>
      <vt:lpstr>'Entry&amp;Threath'!TreeDiag</vt:lpstr>
      <vt:lpstr>'GT &amp; Real Options'!TreeDiag</vt:lpstr>
      <vt:lpstr>'Odds&amp;Evens'!TreeDiag</vt:lpstr>
      <vt:lpstr>'p,q'!TreeDiag</vt:lpstr>
      <vt:lpstr>'Prisoners Dilema'!TreeDiag</vt:lpstr>
      <vt:lpstr>Standards!TreeDiag</vt:lpstr>
      <vt:lpstr>Entry!TreeOption</vt:lpstr>
      <vt:lpstr>'Entry&amp;Threath'!TreeOption</vt:lpstr>
      <vt:lpstr>'GT &amp; Real Options'!TreeOption</vt:lpstr>
      <vt:lpstr>'Odds&amp;Evens'!TreeOption</vt:lpstr>
      <vt:lpstr>'p,q'!TreeOption</vt:lpstr>
      <vt:lpstr>'Prisoners Dilema'!TreeOption</vt:lpstr>
      <vt:lpstr>Standards!TreeOption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 Modebadze</dc:creator>
  <cp:lastModifiedBy>Shota Modebadze</cp:lastModifiedBy>
  <dcterms:created xsi:type="dcterms:W3CDTF">2015-06-05T18:17:20Z</dcterms:created>
  <dcterms:modified xsi:type="dcterms:W3CDTF">2024-11-05T06:14:08Z</dcterms:modified>
</cp:coreProperties>
</file>