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92" documentId="11_F25DC773A252ABDACC1048D7991B778C5ADE58EC" xr6:coauthVersionLast="47" xr6:coauthVersionMax="47" xr10:uidLastSave="{3C46DF85-BC2D-4454-AE0D-0376133A41F2}"/>
  <bookViews>
    <workbookView xWindow="-108" yWindow="-108" windowWidth="23256" windowHeight="12456" activeTab="2" xr2:uid="{00000000-000D-0000-FFFF-FFFF00000000}"/>
  </bookViews>
  <sheets>
    <sheet name="17. Diagram" sheetId="1" r:id="rId1"/>
    <sheet name="VC-Method (10.1 - 10.2)" sheetId="2" r:id="rId2"/>
    <sheet name="RP-Valuation (14.1)" sheetId="3" r:id="rId3"/>
    <sheet name="Options (SM)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3" l="1"/>
  <c r="K18" i="3"/>
  <c r="L15" i="3"/>
  <c r="L16" i="3"/>
  <c r="L17" i="3"/>
  <c r="K17" i="3"/>
  <c r="K16" i="3"/>
  <c r="K15" i="3"/>
  <c r="H15" i="3"/>
  <c r="D1024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25" i="4"/>
  <c r="C25" i="4" a="1"/>
  <c r="C25" i="4" s="1"/>
  <c r="C24" i="4" s="1"/>
  <c r="G23" i="4"/>
  <c r="G19" i="4" s="1"/>
  <c r="G20" i="4" s="1"/>
  <c r="F23" i="4"/>
  <c r="F19" i="4" s="1"/>
  <c r="F20" i="4" s="1"/>
  <c r="E23" i="4"/>
  <c r="E19" i="4" s="1"/>
  <c r="E20" i="4" s="1"/>
  <c r="D11" i="4"/>
  <c r="D12" i="4" s="1"/>
  <c r="G9" i="4"/>
  <c r="F9" i="4"/>
  <c r="E9" i="4"/>
  <c r="D9" i="4"/>
  <c r="C9" i="4"/>
  <c r="F7" i="4"/>
  <c r="F11" i="4" s="1"/>
  <c r="G4" i="4"/>
  <c r="F4" i="4"/>
  <c r="E4" i="4"/>
  <c r="E11" i="4" s="1"/>
  <c r="D4" i="4"/>
  <c r="G3" i="4"/>
  <c r="F3" i="4"/>
  <c r="E3" i="4"/>
  <c r="C17" i="3"/>
  <c r="C18" i="3" s="1"/>
  <c r="D16" i="3"/>
  <c r="C16" i="3"/>
  <c r="D15" i="3"/>
  <c r="I5" i="3"/>
  <c r="I3" i="3" s="1"/>
  <c r="I4" i="3"/>
  <c r="H3" i="3"/>
  <c r="H5" i="3" s="1"/>
  <c r="D14" i="2" a="1"/>
  <c r="D14" i="2" s="1"/>
  <c r="D15" i="2" s="1"/>
  <c r="D18" i="2" s="1"/>
  <c r="H12" i="2"/>
  <c r="D12" i="2"/>
  <c r="D13" i="2" s="1"/>
  <c r="H11" i="2"/>
  <c r="H18" i="2" s="1"/>
  <c r="H20" i="3" s="1"/>
  <c r="H10" i="2"/>
  <c r="K7" i="2"/>
  <c r="K8" i="2" s="1"/>
  <c r="K9" i="2" s="1"/>
  <c r="K10" i="2" s="1"/>
  <c r="K11" i="2" s="1"/>
  <c r="K12" i="2" s="1"/>
  <c r="K13" i="2" s="1"/>
  <c r="K14" i="2" s="1"/>
  <c r="M5" i="2"/>
  <c r="N5" i="2" s="1"/>
  <c r="O5" i="2" s="1"/>
  <c r="P5" i="2" s="1"/>
  <c r="Q5" i="2" s="1"/>
  <c r="R5" i="2" s="1"/>
  <c r="E12" i="4" l="1"/>
  <c r="E13" i="4" s="1"/>
  <c r="E15" i="4" s="1"/>
  <c r="D14" i="4"/>
  <c r="D13" i="4"/>
  <c r="D15" i="4" s="1"/>
  <c r="D18" i="3"/>
  <c r="C19" i="3"/>
  <c r="D19" i="2"/>
  <c r="H16" i="2"/>
  <c r="D20" i="2"/>
  <c r="J4" i="3"/>
  <c r="J5" i="3"/>
  <c r="F12" i="4"/>
  <c r="D17" i="3"/>
  <c r="G7" i="4"/>
  <c r="G11" i="4" s="1"/>
  <c r="G12" i="4" s="1"/>
  <c r="H13" i="2"/>
  <c r="J3" i="3"/>
  <c r="H17" i="3"/>
  <c r="E14" i="4" l="1"/>
  <c r="E17" i="4" s="1"/>
  <c r="E24" i="4" s="1"/>
  <c r="G14" i="4"/>
  <c r="G13" i="4"/>
  <c r="G15" i="4" s="1"/>
  <c r="D17" i="4"/>
  <c r="D18" i="4" s="1"/>
  <c r="E17" i="3"/>
  <c r="F14" i="4"/>
  <c r="F13" i="4"/>
  <c r="F15" i="4" s="1"/>
  <c r="C20" i="3"/>
  <c r="D19" i="3"/>
  <c r="H17" i="2"/>
  <c r="D10" i="3"/>
  <c r="E15" i="3" l="1"/>
  <c r="E16" i="3"/>
  <c r="E19" i="3"/>
  <c r="F17" i="4"/>
  <c r="F24" i="4" s="1"/>
  <c r="H19" i="2"/>
  <c r="K5" i="2" s="1"/>
  <c r="H20" i="2"/>
  <c r="E18" i="3"/>
  <c r="D20" i="3"/>
  <c r="E20" i="3" s="1"/>
  <c r="C21" i="3"/>
  <c r="G17" i="4"/>
  <c r="G24" i="4" s="1"/>
  <c r="C22" i="3" l="1"/>
  <c r="D21" i="3"/>
  <c r="E21" i="3" s="1"/>
  <c r="D22" i="3" l="1"/>
  <c r="E22" i="3" s="1"/>
  <c r="C23" i="3"/>
  <c r="C24" i="3" l="1"/>
  <c r="D23" i="3"/>
  <c r="E23" i="3" l="1"/>
  <c r="C25" i="3"/>
  <c r="D25" i="3" s="1"/>
  <c r="E25" i="3" s="1"/>
  <c r="D24" i="3"/>
  <c r="E24" i="3" s="1"/>
  <c r="H16" i="3" l="1"/>
  <c r="H18" i="3" s="1"/>
  <c r="H19" i="3" s="1"/>
  <c r="H21" i="3" l="1"/>
  <c r="H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E2" authorId="0" shapeId="0" xr:uid="{9D5950D3-9AD9-42A9-BD8A-810D56B6C7ED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Random Expiration Call Option</t>
        </r>
      </text>
    </comment>
    <comment ref="D24" authorId="0" shapeId="0" xr:uid="{ED5351E0-4417-4365-820E-FB00B8F28ED8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Need Manual Setup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<sst xmlns="http://schemas.openxmlformats.org/spreadsheetml/2006/main" count="105" uniqueCount="91">
  <si>
    <t>Basic Data</t>
  </si>
  <si>
    <t>General Partner Participation</t>
  </si>
  <si>
    <t>Sensitivity Analysis</t>
  </si>
  <si>
    <t>Required Investment</t>
  </si>
  <si>
    <t>Fund Committed Capital</t>
  </si>
  <si>
    <t>Exit Valuation</t>
  </si>
  <si>
    <t>Fund Lifetime Period (Years)</t>
  </si>
  <si>
    <t>Years (T)</t>
  </si>
  <si>
    <t>Management Fee</t>
  </si>
  <si>
    <t>Success Probability (P)</t>
  </si>
  <si>
    <t>Carried Interest</t>
  </si>
  <si>
    <t>Success Probability</t>
  </si>
  <si>
    <t>Cost of Capital (r)</t>
  </si>
  <si>
    <t>Gross Value Multiple (GVM)</t>
  </si>
  <si>
    <t>Series #</t>
  </si>
  <si>
    <t>Proposed % (CP%)</t>
  </si>
  <si>
    <t>Interim calculations</t>
  </si>
  <si>
    <t>VC Fund Lifetime Fee</t>
  </si>
  <si>
    <t>Interim Calculations</t>
  </si>
  <si>
    <t>VC Fund Investment Cap.</t>
  </si>
  <si>
    <t>Target Multiple</t>
  </si>
  <si>
    <t>Carry Basis</t>
  </si>
  <si>
    <t>Discount Rate</t>
  </si>
  <si>
    <t>Expected GP %</t>
  </si>
  <si>
    <t>Retention %</t>
  </si>
  <si>
    <t>Present Value (PV)</t>
  </si>
  <si>
    <t>Output</t>
  </si>
  <si>
    <t>GP Valuation</t>
  </si>
  <si>
    <t>LP Valuation</t>
  </si>
  <si>
    <t>Partial Valuation</t>
  </si>
  <si>
    <t>LP Cost</t>
  </si>
  <si>
    <t>NPV</t>
  </si>
  <si>
    <t>LP - NPV</t>
  </si>
  <si>
    <t>Recommendation</t>
  </si>
  <si>
    <t>CS + RP</t>
  </si>
  <si>
    <r>
      <rPr>
        <b/>
        <sz val="10"/>
        <color rgb="FF333134"/>
        <rFont val="Cambria"/>
        <family val="1"/>
        <charset val="204"/>
      </rPr>
      <t>Securit</t>
    </r>
    <r>
      <rPr>
        <b/>
        <sz val="10"/>
        <color rgb="FF4B464B"/>
        <rFont val="Cambria"/>
        <family val="1"/>
        <charset val="204"/>
      </rPr>
      <t>y</t>
    </r>
  </si>
  <si>
    <r>
      <rPr>
        <b/>
        <sz val="10"/>
        <color rgb="FF333134"/>
        <rFont val="Cambria"/>
        <family val="1"/>
        <charset val="204"/>
      </rPr>
      <t># of Shares</t>
    </r>
  </si>
  <si>
    <t>Value $</t>
  </si>
  <si>
    <t>%</t>
  </si>
  <si>
    <t>Considered Investment</t>
  </si>
  <si>
    <t>Employee Stock Pool (C)</t>
  </si>
  <si>
    <t>APP of RP</t>
  </si>
  <si>
    <r>
      <rPr>
        <sz val="10"/>
        <color rgb="FF333134"/>
        <rFont val="Cambria"/>
        <family val="1"/>
        <charset val="204"/>
      </rPr>
      <t>S</t>
    </r>
    <r>
      <rPr>
        <sz val="10"/>
        <color rgb="FF4B464B"/>
        <rFont val="Cambria"/>
        <family val="1"/>
        <charset val="204"/>
      </rPr>
      <t>e</t>
    </r>
    <r>
      <rPr>
        <sz val="10"/>
        <color rgb="FF333134"/>
        <rFont val="Cambria"/>
        <family val="1"/>
        <charset val="204"/>
      </rPr>
      <t>rie</t>
    </r>
    <r>
      <rPr>
        <sz val="10"/>
        <color rgb="FF4B464B"/>
        <rFont val="Cambria"/>
        <family val="1"/>
        <charset val="204"/>
      </rPr>
      <t xml:space="preserve">s </t>
    </r>
    <r>
      <rPr>
        <sz val="10"/>
        <color rgb="FF333134"/>
        <rFont val="Cambria"/>
        <family val="1"/>
        <charset val="204"/>
      </rPr>
      <t>A Pr</t>
    </r>
    <r>
      <rPr>
        <sz val="10"/>
        <color rgb="FF4B464B"/>
        <rFont val="Cambria"/>
        <family val="1"/>
        <charset val="204"/>
      </rPr>
      <t>e</t>
    </r>
    <r>
      <rPr>
        <sz val="10"/>
        <color rgb="FF333134"/>
        <rFont val="Cambria"/>
        <family val="1"/>
        <charset val="204"/>
      </rPr>
      <t>f</t>
    </r>
    <r>
      <rPr>
        <sz val="10"/>
        <color rgb="FF4B464B"/>
        <rFont val="Cambria"/>
        <family val="1"/>
        <charset val="204"/>
      </rPr>
      <t>e</t>
    </r>
    <r>
      <rPr>
        <sz val="10"/>
        <color rgb="FF333134"/>
        <rFont val="Cambria"/>
        <family val="1"/>
        <charset val="204"/>
      </rPr>
      <t>rred</t>
    </r>
    <r>
      <rPr>
        <sz val="10"/>
        <rFont val="Cambria"/>
        <family val="1"/>
        <charset val="204"/>
      </rPr>
      <t xml:space="preserve"> Investor</t>
    </r>
  </si>
  <si>
    <t>Investment Series #</t>
  </si>
  <si>
    <r>
      <rPr>
        <sz val="10"/>
        <color rgb="FF333134"/>
        <rFont val="Cambria"/>
        <family val="1"/>
        <charset val="204"/>
      </rPr>
      <t>Total</t>
    </r>
  </si>
  <si>
    <t>Existing Shares #</t>
  </si>
  <si>
    <t>Shares After The Investment #</t>
  </si>
  <si>
    <t>Expected Holding Period</t>
  </si>
  <si>
    <t>Diagram Bin</t>
  </si>
  <si>
    <t>Exit Value (W)</t>
  </si>
  <si>
    <t>Exit Partial Value</t>
  </si>
  <si>
    <t>LP Partial Value</t>
  </si>
  <si>
    <t>Series A Investment</t>
  </si>
  <si>
    <t>V</t>
  </si>
  <si>
    <t>Slope Change</t>
  </si>
  <si>
    <t>C(5)</t>
  </si>
  <si>
    <t>Partial Value</t>
  </si>
  <si>
    <t>Partial LP Value</t>
  </si>
  <si>
    <t>LP COST</t>
  </si>
  <si>
    <t>Breakeven Valuation</t>
  </si>
  <si>
    <t>Call Option Column</t>
  </si>
  <si>
    <t>Redemption Option</t>
  </si>
  <si>
    <t>Redemption with Liquidation Preference</t>
  </si>
  <si>
    <t>Redemption with Dividend</t>
  </si>
  <si>
    <t>Call</t>
  </si>
  <si>
    <t>RE Call</t>
  </si>
  <si>
    <t xml:space="preserve">Underling Active Price (P) </t>
  </si>
  <si>
    <t>Exercise Price (EX)</t>
  </si>
  <si>
    <t>Discount Rate % (r )</t>
  </si>
  <si>
    <t>Annual Rate (A) / Continuous Rate (C)?</t>
  </si>
  <si>
    <t>a</t>
  </si>
  <si>
    <t>Expected Holding Time</t>
  </si>
  <si>
    <r>
      <t>Annual Standard Deviation % 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)</t>
    </r>
  </si>
  <si>
    <t>PV(EX)</t>
  </si>
  <si>
    <r>
      <t>d1 = log[P/PV(EX)]/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 xml:space="preserve">t + </t>
    </r>
    <r>
      <rPr>
        <sz val="10"/>
        <rFont val="Symbol"/>
        <family val="1"/>
        <charset val="2"/>
      </rPr>
      <t>s</t>
    </r>
    <r>
      <rPr>
        <sz val="10"/>
        <rFont val="Symbol"/>
        <family val="1"/>
        <charset val="2"/>
      </rPr>
      <t></t>
    </r>
    <r>
      <rPr>
        <sz val="10"/>
        <rFont val="Arial"/>
        <family val="2"/>
      </rPr>
      <t>t/2</t>
    </r>
  </si>
  <si>
    <r>
      <t xml:space="preserve">d2  =  d1 - </t>
    </r>
    <r>
      <rPr>
        <sz val="10"/>
        <rFont val="Symbol"/>
        <family val="1"/>
        <charset val="2"/>
      </rPr>
      <t>s</t>
    </r>
    <r>
      <rPr>
        <sz val="10"/>
        <rFont val="Arial"/>
        <family val="2"/>
      </rPr>
      <t>t</t>
    </r>
  </si>
  <si>
    <t>N(d1)  =  delta</t>
  </si>
  <si>
    <t>N(d2)</t>
  </si>
  <si>
    <t>Option Prices</t>
  </si>
  <si>
    <t>Call value = N(d1) x P - N(d2) x PV(EX)</t>
  </si>
  <si>
    <t>Put value = Call value + PV(EX) - S</t>
  </si>
  <si>
    <t>Random Ex. Option Price</t>
  </si>
  <si>
    <t>www.vcvtools.com - Comparison</t>
  </si>
  <si>
    <t>Table  Calculations for Random Expiration Call Price</t>
  </si>
  <si>
    <t>Iteration</t>
  </si>
  <si>
    <t>Distribution</t>
  </si>
  <si>
    <t>LP Share</t>
  </si>
  <si>
    <t>GP Share</t>
  </si>
  <si>
    <t>Empl. Share</t>
  </si>
  <si>
    <t>Post Money Implied Valuation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</si>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</sst>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  <numFmt numFmtId="167" formatCode="_-* #,##0.00\ [$₾-437]_-;\-* #,##0.00\ [$₾-437]_-;_-* &quot;-&quot;??\ [$₾-437]_-;_-@_-"/>
    <numFmt numFmtId="168" formatCode="_(&quot;$&quot;* #,##0.0_);_(&quot;$&quot;* \(#,##0.0\);_(&quot;$&quot;* &quot;-&quot;??_);_(@_)"/>
    <numFmt numFmtId="169" formatCode="0.0"/>
    <numFmt numFmtId="170" formatCode="0.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sz val="11"/>
      <name val="Cambria"/>
      <family val="1"/>
      <charset val="204"/>
    </font>
    <font>
      <sz val="10"/>
      <color theme="1"/>
      <name val="Cambria"/>
      <family val="1"/>
      <charset val="204"/>
    </font>
    <font>
      <sz val="11"/>
      <color rgb="FFC00000"/>
      <name val="Cambria"/>
      <family val="1"/>
      <charset val="204"/>
    </font>
    <font>
      <b/>
      <sz val="10"/>
      <name val="Cambria"/>
      <family val="1"/>
      <charset val="204"/>
    </font>
    <font>
      <b/>
      <sz val="10"/>
      <color theme="1"/>
      <name val="Cambria"/>
      <family val="1"/>
      <charset val="204"/>
    </font>
    <font>
      <b/>
      <sz val="10"/>
      <color rgb="FF333134"/>
      <name val="Cambria"/>
      <family val="1"/>
      <charset val="204"/>
    </font>
    <font>
      <b/>
      <sz val="10"/>
      <color rgb="FF4B464B"/>
      <name val="Cambria"/>
      <family val="1"/>
      <charset val="204"/>
    </font>
    <font>
      <sz val="10"/>
      <name val="Cambria"/>
      <family val="1"/>
      <charset val="204"/>
    </font>
    <font>
      <sz val="10"/>
      <color rgb="FF333134"/>
      <name val="Cambria"/>
      <family val="1"/>
      <charset val="204"/>
    </font>
    <font>
      <sz val="10"/>
      <color rgb="FF4B464B"/>
      <name val="Cambria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name val="Calibri"/>
      <family val="2"/>
      <scheme val="minor"/>
    </font>
    <font>
      <b/>
      <sz val="10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b/>
      <sz val="11"/>
      <color theme="1"/>
      <name val="Cambria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282828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 diagonalUp="1" diagonalDown="1">
      <left style="dash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 style="thin">
        <color auto="1"/>
      </diagonal>
    </border>
    <border diagonalUp="1" diagonalDown="1">
      <left style="dashed">
        <color indexed="64"/>
      </left>
      <right style="dashed">
        <color indexed="64"/>
      </right>
      <top style="dotted">
        <color indexed="64"/>
      </top>
      <bottom style="medium">
        <color indexed="64"/>
      </bottom>
      <diagonal style="thin">
        <color auto="1"/>
      </diagonal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7">
    <xf numFmtId="0" fontId="0" fillId="0" borderId="0" xfId="0"/>
    <xf numFmtId="0" fontId="2" fillId="0" borderId="0" xfId="0" applyFont="1"/>
    <xf numFmtId="0" fontId="3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2" borderId="4" xfId="0" applyFont="1" applyFill="1" applyBorder="1" applyAlignment="1">
      <alignment horizontal="center"/>
    </xf>
    <xf numFmtId="0" fontId="2" fillId="0" borderId="5" xfId="0" applyFont="1" applyBorder="1"/>
    <xf numFmtId="164" fontId="2" fillId="3" borderId="6" xfId="2" applyNumberFormat="1" applyFont="1" applyFill="1" applyBorder="1" applyProtection="1">
      <protection locked="0"/>
    </xf>
    <xf numFmtId="1" fontId="2" fillId="3" borderId="6" xfId="0" applyNumberFormat="1" applyFont="1" applyFill="1" applyBorder="1" applyProtection="1">
      <protection locked="0"/>
    </xf>
    <xf numFmtId="0" fontId="2" fillId="2" borderId="7" xfId="0" applyFont="1" applyFill="1" applyBorder="1"/>
    <xf numFmtId="0" fontId="2" fillId="2" borderId="8" xfId="0" applyFont="1" applyFill="1" applyBorder="1"/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3" borderId="6" xfId="0" applyFont="1" applyFill="1" applyBorder="1" applyProtection="1">
      <protection locked="0"/>
    </xf>
    <xf numFmtId="9" fontId="2" fillId="3" borderId="6" xfId="0" applyNumberFormat="1" applyFont="1" applyFill="1" applyBorder="1" applyProtection="1">
      <protection locked="0"/>
    </xf>
    <xf numFmtId="0" fontId="2" fillId="2" borderId="12" xfId="0" applyFont="1" applyFill="1" applyBorder="1"/>
    <xf numFmtId="164" fontId="4" fillId="2" borderId="13" xfId="2" applyNumberFormat="1" applyFont="1" applyFill="1" applyBorder="1"/>
    <xf numFmtId="164" fontId="2" fillId="3" borderId="14" xfId="2" applyNumberFormat="1" applyFont="1" applyFill="1" applyBorder="1" applyProtection="1">
      <protection locked="0"/>
    </xf>
    <xf numFmtId="164" fontId="2" fillId="3" borderId="15" xfId="2" applyNumberFormat="1" applyFont="1" applyFill="1" applyBorder="1" applyProtection="1">
      <protection locked="0"/>
    </xf>
    <xf numFmtId="9" fontId="2" fillId="3" borderId="6" xfId="3" applyFont="1" applyFill="1" applyBorder="1" applyProtection="1">
      <protection locked="0"/>
    </xf>
    <xf numFmtId="0" fontId="2" fillId="2" borderId="16" xfId="0" applyFont="1" applyFill="1" applyBorder="1" applyAlignment="1">
      <alignment horizontal="center" textRotation="90"/>
    </xf>
    <xf numFmtId="165" fontId="2" fillId="3" borderId="17" xfId="0" applyNumberFormat="1" applyFont="1" applyFill="1" applyBorder="1"/>
    <xf numFmtId="164" fontId="4" fillId="0" borderId="0" xfId="2" applyNumberFormat="1" applyFont="1"/>
    <xf numFmtId="164" fontId="4" fillId="0" borderId="6" xfId="2" applyNumberFormat="1" applyFont="1" applyBorder="1"/>
    <xf numFmtId="0" fontId="2" fillId="0" borderId="12" xfId="0" applyFont="1" applyBorder="1"/>
    <xf numFmtId="0" fontId="2" fillId="0" borderId="14" xfId="0" applyFont="1" applyBorder="1"/>
    <xf numFmtId="0" fontId="2" fillId="3" borderId="15" xfId="0" applyFont="1" applyFill="1" applyBorder="1" applyProtection="1">
      <protection locked="0"/>
    </xf>
    <xf numFmtId="0" fontId="2" fillId="2" borderId="5" xfId="0" applyFont="1" applyFill="1" applyBorder="1" applyAlignment="1">
      <alignment horizontal="center" textRotation="90"/>
    </xf>
    <xf numFmtId="166" fontId="2" fillId="3" borderId="6" xfId="1" applyNumberFormat="1" applyFont="1" applyFill="1" applyBorder="1" applyProtection="1">
      <protection locked="0"/>
    </xf>
    <xf numFmtId="0" fontId="2" fillId="0" borderId="6" xfId="0" applyFont="1" applyBorder="1"/>
    <xf numFmtId="165" fontId="2" fillId="3" borderId="15" xfId="3" applyNumberFormat="1" applyFont="1" applyFill="1" applyBorder="1" applyProtection="1">
      <protection locked="0"/>
    </xf>
    <xf numFmtId="0" fontId="3" fillId="2" borderId="12" xfId="0" applyFont="1" applyFill="1" applyBorder="1"/>
    <xf numFmtId="0" fontId="3" fillId="2" borderId="14" xfId="0" applyFont="1" applyFill="1" applyBorder="1"/>
    <xf numFmtId="0" fontId="3" fillId="2" borderId="15" xfId="0" applyFont="1" applyFill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164" fontId="2" fillId="0" borderId="6" xfId="2" applyNumberFormat="1" applyFont="1" applyBorder="1"/>
    <xf numFmtId="0" fontId="2" fillId="0" borderId="0" xfId="0" applyFont="1" applyAlignment="1">
      <alignment wrapText="1"/>
    </xf>
    <xf numFmtId="43" fontId="2" fillId="0" borderId="6" xfId="1" applyFont="1" applyBorder="1"/>
    <xf numFmtId="9" fontId="2" fillId="0" borderId="6" xfId="3" applyFont="1" applyBorder="1"/>
    <xf numFmtId="43" fontId="2" fillId="0" borderId="15" xfId="1" applyFont="1" applyBorder="1"/>
    <xf numFmtId="9" fontId="2" fillId="0" borderId="6" xfId="0" applyNumberFormat="1" applyFont="1" applyBorder="1"/>
    <xf numFmtId="0" fontId="2" fillId="2" borderId="21" xfId="0" applyFont="1" applyFill="1" applyBorder="1" applyAlignment="1">
      <alignment horizontal="center" textRotation="90"/>
    </xf>
    <xf numFmtId="165" fontId="2" fillId="3" borderId="22" xfId="0" applyNumberFormat="1" applyFont="1" applyFill="1" applyBorder="1"/>
    <xf numFmtId="164" fontId="4" fillId="0" borderId="23" xfId="2" applyNumberFormat="1" applyFont="1" applyBorder="1"/>
    <xf numFmtId="164" fontId="4" fillId="0" borderId="24" xfId="2" applyNumberFormat="1" applyFont="1" applyBorder="1"/>
    <xf numFmtId="164" fontId="2" fillId="0" borderId="15" xfId="2" applyNumberFormat="1" applyFont="1" applyFill="1" applyBorder="1"/>
    <xf numFmtId="0" fontId="5" fillId="0" borderId="0" xfId="0" applyFont="1" applyAlignment="1">
      <alignment vertical="top" wrapText="1"/>
    </xf>
    <xf numFmtId="0" fontId="2" fillId="0" borderId="21" xfId="0" applyFont="1" applyBorder="1"/>
    <xf numFmtId="0" fontId="2" fillId="0" borderId="23" xfId="0" applyFont="1" applyBorder="1"/>
    <xf numFmtId="0" fontId="2" fillId="0" borderId="24" xfId="0" applyFont="1" applyBorder="1" applyAlignment="1">
      <alignment horizontal="right" vertical="center"/>
    </xf>
    <xf numFmtId="167" fontId="2" fillId="0" borderId="0" xfId="0" applyNumberFormat="1" applyFont="1"/>
    <xf numFmtId="0" fontId="4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right" vertical="center"/>
    </xf>
    <xf numFmtId="164" fontId="4" fillId="0" borderId="0" xfId="2" applyNumberFormat="1" applyFont="1" applyBorder="1" applyAlignment="1">
      <alignment horizontal="left" vertical="top"/>
    </xf>
    <xf numFmtId="0" fontId="4" fillId="0" borderId="0" xfId="0" applyFont="1"/>
    <xf numFmtId="0" fontId="6" fillId="0" borderId="25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right" vertical="center" wrapText="1"/>
    </xf>
    <xf numFmtId="164" fontId="6" fillId="0" borderId="25" xfId="2" applyNumberFormat="1" applyFont="1" applyBorder="1" applyAlignment="1">
      <alignment horizontal="right" vertical="center" wrapText="1"/>
    </xf>
    <xf numFmtId="0" fontId="8" fillId="0" borderId="25" xfId="0" applyFont="1" applyBorder="1" applyAlignment="1">
      <alignment horizontal="right" vertical="center" wrapText="1"/>
    </xf>
    <xf numFmtId="44" fontId="4" fillId="0" borderId="0" xfId="2" applyFont="1" applyBorder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166" fontId="11" fillId="0" borderId="0" xfId="1" applyNumberFormat="1" applyFont="1" applyAlignment="1">
      <alignment horizontal="right" vertical="center" wrapText="1"/>
    </xf>
    <xf numFmtId="164" fontId="11" fillId="0" borderId="0" xfId="2" applyNumberFormat="1" applyFont="1" applyAlignment="1">
      <alignment horizontal="right" vertical="center" wrapText="1"/>
    </xf>
    <xf numFmtId="9" fontId="11" fillId="0" borderId="0" xfId="3" applyFont="1" applyAlignment="1">
      <alignment horizontal="right" vertical="top" wrapText="1"/>
    </xf>
    <xf numFmtId="0" fontId="10" fillId="0" borderId="25" xfId="0" applyFont="1" applyBorder="1" applyAlignment="1">
      <alignment horizontal="left" vertical="top" wrapText="1"/>
    </xf>
    <xf numFmtId="166" fontId="11" fillId="0" borderId="25" xfId="1" applyNumberFormat="1" applyFont="1" applyBorder="1" applyAlignment="1">
      <alignment horizontal="right" vertical="center" wrapText="1"/>
    </xf>
    <xf numFmtId="164" fontId="11" fillId="0" borderId="25" xfId="2" applyNumberFormat="1" applyFont="1" applyBorder="1" applyAlignment="1">
      <alignment horizontal="right" vertical="center" wrapText="1"/>
    </xf>
    <xf numFmtId="9" fontId="11" fillId="0" borderId="25" xfId="3" applyFont="1" applyBorder="1" applyAlignment="1">
      <alignment horizontal="right" vertical="top" wrapText="1"/>
    </xf>
    <xf numFmtId="166" fontId="4" fillId="0" borderId="0" xfId="1" applyNumberFormat="1" applyFont="1" applyBorder="1" applyAlignment="1">
      <alignment horizontal="left" vertical="top"/>
    </xf>
    <xf numFmtId="0" fontId="4" fillId="0" borderId="14" xfId="0" applyFont="1" applyBorder="1"/>
    <xf numFmtId="166" fontId="4" fillId="0" borderId="14" xfId="1" applyNumberFormat="1" applyFont="1" applyBorder="1" applyAlignment="1">
      <alignment horizontal="left" vertical="top"/>
    </xf>
    <xf numFmtId="168" fontId="4" fillId="0" borderId="0" xfId="2" applyNumberFormat="1" applyFont="1"/>
    <xf numFmtId="49" fontId="4" fillId="0" borderId="0" xfId="0" applyNumberFormat="1" applyFont="1" applyAlignment="1">
      <alignment vertical="top"/>
    </xf>
    <xf numFmtId="0" fontId="4" fillId="4" borderId="14" xfId="0" applyFont="1" applyFill="1" applyBorder="1" applyAlignment="1">
      <alignment horizontal="right" vertical="center"/>
    </xf>
    <xf numFmtId="0" fontId="4" fillId="4" borderId="14" xfId="0" applyFont="1" applyFill="1" applyBorder="1"/>
    <xf numFmtId="43" fontId="4" fillId="4" borderId="14" xfId="1" applyFont="1" applyFill="1" applyBorder="1"/>
    <xf numFmtId="164" fontId="4" fillId="4" borderId="14" xfId="2" applyNumberFormat="1" applyFont="1" applyFill="1" applyBorder="1"/>
    <xf numFmtId="0" fontId="4" fillId="0" borderId="14" xfId="0" applyFont="1" applyBorder="1" applyAlignment="1">
      <alignment horizontal="right" vertical="center"/>
    </xf>
    <xf numFmtId="2" fontId="4" fillId="0" borderId="0" xfId="0" applyNumberFormat="1" applyFont="1" applyAlignment="1">
      <alignment horizontal="center"/>
    </xf>
    <xf numFmtId="164" fontId="4" fillId="3" borderId="0" xfId="0" applyNumberFormat="1" applyFont="1" applyFill="1"/>
    <xf numFmtId="164" fontId="4" fillId="0" borderId="0" xfId="0" applyNumberFormat="1" applyFont="1"/>
    <xf numFmtId="0" fontId="4" fillId="0" borderId="0" xfId="0" applyFont="1" applyAlignment="1">
      <alignment vertical="top"/>
    </xf>
    <xf numFmtId="12" fontId="4" fillId="0" borderId="0" xfId="0" applyNumberFormat="1" applyFont="1" applyAlignment="1">
      <alignment horizontal="center"/>
    </xf>
    <xf numFmtId="164" fontId="2" fillId="0" borderId="14" xfId="2" applyNumberFormat="1" applyFont="1" applyBorder="1"/>
    <xf numFmtId="169" fontId="4" fillId="0" borderId="0" xfId="2" applyNumberFormat="1" applyFont="1" applyAlignment="1">
      <alignment horizontal="center"/>
    </xf>
    <xf numFmtId="0" fontId="2" fillId="0" borderId="0" xfId="0" applyFont="1" applyAlignment="1">
      <alignment horizontal="right" vertical="center"/>
    </xf>
    <xf numFmtId="2" fontId="4" fillId="0" borderId="0" xfId="0" applyNumberFormat="1" applyFont="1"/>
    <xf numFmtId="0" fontId="15" fillId="0" borderId="0" xfId="0" applyFont="1"/>
    <xf numFmtId="0" fontId="3" fillId="0" borderId="0" xfId="0" applyFont="1" applyAlignment="1">
      <alignment horizontal="center" vertical="center" wrapText="1"/>
    </xf>
    <xf numFmtId="0" fontId="16" fillId="5" borderId="26" xfId="0" applyFont="1" applyFill="1" applyBorder="1"/>
    <xf numFmtId="0" fontId="2" fillId="5" borderId="27" xfId="0" applyFont="1" applyFill="1" applyBorder="1" applyAlignment="1">
      <alignment horizontal="right" vertical="center"/>
    </xf>
    <xf numFmtId="0" fontId="2" fillId="5" borderId="28" xfId="0" applyFont="1" applyFill="1" applyBorder="1" applyAlignment="1">
      <alignment horizontal="right" vertical="center"/>
    </xf>
    <xf numFmtId="0" fontId="0" fillId="0" borderId="29" xfId="0" applyBorder="1"/>
    <xf numFmtId="164" fontId="2" fillId="3" borderId="30" xfId="2" applyNumberFormat="1" applyFont="1" applyFill="1" applyBorder="1" applyAlignment="1" applyProtection="1">
      <alignment horizontal="right" vertical="center"/>
      <protection locked="0"/>
    </xf>
    <xf numFmtId="164" fontId="2" fillId="3" borderId="31" xfId="2" applyNumberFormat="1" applyFont="1" applyFill="1" applyBorder="1" applyAlignment="1" applyProtection="1">
      <alignment horizontal="right" vertical="center"/>
      <protection locked="0"/>
    </xf>
    <xf numFmtId="0" fontId="0" fillId="0" borderId="32" xfId="0" applyBorder="1"/>
    <xf numFmtId="164" fontId="2" fillId="3" borderId="33" xfId="2" applyNumberFormat="1" applyFont="1" applyFill="1" applyBorder="1" applyAlignment="1" applyProtection="1">
      <alignment horizontal="right" vertical="center"/>
      <protection locked="0"/>
    </xf>
    <xf numFmtId="164" fontId="2" fillId="3" borderId="34" xfId="2" applyNumberFormat="1" applyFont="1" applyFill="1" applyBorder="1" applyAlignment="1" applyProtection="1">
      <alignment horizontal="right" vertical="center"/>
      <protection locked="0"/>
    </xf>
    <xf numFmtId="2" fontId="2" fillId="3" borderId="33" xfId="0" applyNumberFormat="1" applyFont="1" applyFill="1" applyBorder="1" applyAlignment="1" applyProtection="1">
      <alignment horizontal="right" vertical="center"/>
      <protection locked="0"/>
    </xf>
    <xf numFmtId="2" fontId="2" fillId="3" borderId="34" xfId="0" applyNumberFormat="1" applyFont="1" applyFill="1" applyBorder="1" applyAlignment="1" applyProtection="1">
      <alignment horizontal="right" vertical="center"/>
      <protection locked="0"/>
    </xf>
    <xf numFmtId="0" fontId="10" fillId="3" borderId="34" xfId="0" applyFont="1" applyFill="1" applyBorder="1" applyAlignment="1" applyProtection="1">
      <alignment horizontal="right" vertical="center"/>
      <protection locked="0"/>
    </xf>
    <xf numFmtId="43" fontId="2" fillId="3" borderId="33" xfId="0" applyNumberFormat="1" applyFont="1" applyFill="1" applyBorder="1" applyAlignment="1" applyProtection="1">
      <alignment horizontal="right" vertical="center"/>
      <protection locked="0"/>
    </xf>
    <xf numFmtId="43" fontId="2" fillId="3" borderId="34" xfId="0" applyNumberFormat="1" applyFont="1" applyFill="1" applyBorder="1" applyAlignment="1" applyProtection="1">
      <alignment horizontal="right" vertical="center"/>
      <protection locked="0"/>
    </xf>
    <xf numFmtId="0" fontId="2" fillId="3" borderId="33" xfId="0" applyFont="1" applyFill="1" applyBorder="1" applyAlignment="1" applyProtection="1">
      <alignment horizontal="right" vertical="center"/>
      <protection locked="0"/>
    </xf>
    <xf numFmtId="0" fontId="2" fillId="3" borderId="34" xfId="0" applyFont="1" applyFill="1" applyBorder="1" applyAlignment="1" applyProtection="1">
      <alignment horizontal="right" vertical="center"/>
      <protection locked="0"/>
    </xf>
    <xf numFmtId="0" fontId="0" fillId="0" borderId="35" xfId="0" applyBorder="1"/>
    <xf numFmtId="2" fontId="2" fillId="0" borderId="36" xfId="0" applyNumberFormat="1" applyFont="1" applyBorder="1" applyAlignment="1" applyProtection="1">
      <alignment horizontal="right" vertical="center"/>
      <protection locked="0"/>
    </xf>
    <xf numFmtId="2" fontId="2" fillId="0" borderId="37" xfId="0" applyNumberFormat="1" applyFont="1" applyBorder="1" applyAlignment="1" applyProtection="1">
      <alignment horizontal="right" vertical="center"/>
      <protection locked="0"/>
    </xf>
    <xf numFmtId="0" fontId="2" fillId="0" borderId="29" xfId="0" applyFont="1" applyBorder="1"/>
    <xf numFmtId="2" fontId="2" fillId="0" borderId="30" xfId="0" applyNumberFormat="1" applyFont="1" applyBorder="1" applyAlignment="1">
      <alignment horizontal="right" vertical="center"/>
    </xf>
    <xf numFmtId="164" fontId="2" fillId="0" borderId="31" xfId="2" applyNumberFormat="1" applyFont="1" applyBorder="1" applyAlignment="1">
      <alignment horizontal="right" vertical="center"/>
    </xf>
    <xf numFmtId="170" fontId="2" fillId="0" borderId="33" xfId="0" applyNumberFormat="1" applyFont="1" applyBorder="1" applyAlignment="1">
      <alignment horizontal="right" vertical="center"/>
    </xf>
    <xf numFmtId="170" fontId="2" fillId="0" borderId="34" xfId="0" applyNumberFormat="1" applyFont="1" applyBorder="1" applyAlignment="1">
      <alignment horizontal="right" vertical="center"/>
    </xf>
    <xf numFmtId="0" fontId="18" fillId="0" borderId="32" xfId="0" applyFont="1" applyBorder="1"/>
    <xf numFmtId="0" fontId="10" fillId="0" borderId="32" xfId="0" applyFont="1" applyBorder="1"/>
    <xf numFmtId="0" fontId="10" fillId="0" borderId="35" xfId="0" applyFont="1" applyBorder="1"/>
    <xf numFmtId="170" fontId="2" fillId="0" borderId="36" xfId="0" applyNumberFormat="1" applyFont="1" applyBorder="1" applyAlignment="1">
      <alignment horizontal="right" vertical="center"/>
    </xf>
    <xf numFmtId="170" fontId="2" fillId="0" borderId="37" xfId="0" applyNumberFormat="1" applyFont="1" applyBorder="1" applyAlignment="1">
      <alignment horizontal="right" vertical="center"/>
    </xf>
    <xf numFmtId="167" fontId="6" fillId="5" borderId="26" xfId="0" applyNumberFormat="1" applyFont="1" applyFill="1" applyBorder="1"/>
    <xf numFmtId="167" fontId="2" fillId="5" borderId="27" xfId="0" applyNumberFormat="1" applyFont="1" applyFill="1" applyBorder="1" applyAlignment="1">
      <alignment horizontal="right" vertical="center"/>
    </xf>
    <xf numFmtId="167" fontId="2" fillId="5" borderId="28" xfId="0" applyNumberFormat="1" applyFont="1" applyFill="1" applyBorder="1" applyAlignment="1">
      <alignment horizontal="right" vertical="center"/>
    </xf>
    <xf numFmtId="164" fontId="2" fillId="6" borderId="30" xfId="2" applyNumberFormat="1" applyFont="1" applyFill="1" applyBorder="1" applyAlignment="1">
      <alignment horizontal="right" vertical="center"/>
    </xf>
    <xf numFmtId="164" fontId="2" fillId="6" borderId="31" xfId="2" applyNumberFormat="1" applyFont="1" applyFill="1" applyBorder="1" applyAlignment="1">
      <alignment horizontal="right" vertical="center"/>
    </xf>
    <xf numFmtId="0" fontId="2" fillId="0" borderId="32" xfId="0" applyFont="1" applyBorder="1"/>
    <xf numFmtId="164" fontId="2" fillId="6" borderId="33" xfId="2" applyNumberFormat="1" applyFont="1" applyFill="1" applyBorder="1" applyAlignment="1">
      <alignment horizontal="right" vertical="center"/>
    </xf>
    <xf numFmtId="164" fontId="2" fillId="0" borderId="38" xfId="2" applyNumberFormat="1" applyFont="1" applyBorder="1" applyAlignment="1">
      <alignment horizontal="right" vertical="center"/>
    </xf>
    <xf numFmtId="0" fontId="19" fillId="0" borderId="35" xfId="0" applyFont="1" applyBorder="1"/>
    <xf numFmtId="164" fontId="19" fillId="0" borderId="39" xfId="2" applyNumberFormat="1" applyFont="1" applyBorder="1" applyAlignment="1">
      <alignment horizontal="right" vertical="center"/>
    </xf>
    <xf numFmtId="164" fontId="19" fillId="6" borderId="37" xfId="2" applyNumberFormat="1" applyFont="1" applyFill="1" applyBorder="1" applyAlignment="1">
      <alignment horizontal="right" vertical="center"/>
    </xf>
    <xf numFmtId="10" fontId="2" fillId="0" borderId="0" xfId="3" applyNumberFormat="1" applyFont="1"/>
    <xf numFmtId="9" fontId="2" fillId="0" borderId="0" xfId="3" applyFont="1"/>
    <xf numFmtId="165" fontId="4" fillId="0" borderId="0" xfId="3" applyNumberFormat="1" applyFont="1"/>
    <xf numFmtId="0" fontId="20" fillId="0" borderId="14" xfId="0" applyFont="1" applyBorder="1" applyAlignment="1">
      <alignment horizontal="center"/>
    </xf>
    <xf numFmtId="0" fontId="2" fillId="0" borderId="14" xfId="0" applyFont="1" applyBorder="1" applyAlignment="1">
      <alignment horizontal="right" vertical="center"/>
    </xf>
    <xf numFmtId="166" fontId="2" fillId="0" borderId="14" xfId="1" applyNumberFormat="1" applyFont="1" applyBorder="1" applyAlignment="1">
      <alignment horizontal="right" vertical="center"/>
    </xf>
    <xf numFmtId="43" fontId="0" fillId="0" borderId="19" xfId="0" applyNumberFormat="1" applyBorder="1"/>
    <xf numFmtId="43" fontId="2" fillId="0" borderId="14" xfId="0" applyNumberFormat="1" applyFont="1" applyBorder="1" applyAlignment="1">
      <alignment horizontal="right"/>
    </xf>
    <xf numFmtId="166" fontId="2" fillId="0" borderId="19" xfId="1" applyNumberFormat="1" applyFont="1" applyBorder="1" applyAlignment="1">
      <alignment horizontal="right"/>
    </xf>
    <xf numFmtId="43" fontId="0" fillId="0" borderId="0" xfId="0" applyNumberFormat="1"/>
    <xf numFmtId="43" fontId="0" fillId="0" borderId="0" xfId="1" applyFont="1"/>
    <xf numFmtId="43" fontId="2" fillId="0" borderId="0" xfId="1" applyFont="1"/>
    <xf numFmtId="166" fontId="2" fillId="0" borderId="0" xfId="1" applyNumberFormat="1" applyFont="1"/>
    <xf numFmtId="166" fontId="2" fillId="0" borderId="0" xfId="0" applyNumberFormat="1" applyFont="1"/>
    <xf numFmtId="166" fontId="0" fillId="0" borderId="0" xfId="0" applyNumberFormat="1"/>
    <xf numFmtId="9" fontId="4" fillId="0" borderId="0" xfId="3" applyFont="1"/>
    <xf numFmtId="165" fontId="4" fillId="0" borderId="14" xfId="0" applyNumberFormat="1" applyFont="1" applyBorder="1"/>
    <xf numFmtId="164" fontId="4" fillId="0" borderId="14" xfId="2" applyNumberFormat="1" applyFont="1" applyBorder="1"/>
    <xf numFmtId="165" fontId="4" fillId="0" borderId="0" xfId="3" applyNumberFormat="1" applyFont="1" applyBorder="1"/>
    <xf numFmtId="0" fontId="4" fillId="0" borderId="0" xfId="0" applyFont="1" applyBorder="1"/>
    <xf numFmtId="165" fontId="4" fillId="0" borderId="0" xfId="0" applyNumberFormat="1" applyFont="1" applyBorder="1"/>
    <xf numFmtId="164" fontId="4" fillId="0" borderId="0" xfId="0" applyNumberFormat="1" applyFont="1" applyBorder="1"/>
    <xf numFmtId="164" fontId="4" fillId="0" borderId="0" xfId="1" applyNumberFormat="1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8">
    <dxf>
      <fill>
        <patternFill>
          <bgColor theme="8" tint="0.79998168889431442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'RP-Valuation (14.1)'!$J$15:$J$17</c:f>
              <c:strCache>
                <c:ptCount val="3"/>
                <c:pt idx="0">
                  <c:v>LP Share</c:v>
                </c:pt>
                <c:pt idx="1">
                  <c:v>GP Share</c:v>
                </c:pt>
                <c:pt idx="2">
                  <c:v>Empl. Share</c:v>
                </c:pt>
              </c:strCache>
            </c:strRef>
          </c:cat>
          <c:val>
            <c:numRef>
              <c:f>'RP-Valuation (14.1)'!$L$15:$L$17</c:f>
              <c:numCache>
                <c:formatCode>_("$"* #,##0_);_("$"* \(#,##0\);_("$"* "-"??_);_(@_)</c:formatCode>
                <c:ptCount val="3"/>
                <c:pt idx="0">
                  <c:v>7500000.000696565</c:v>
                </c:pt>
                <c:pt idx="1">
                  <c:v>833333.33341072872</c:v>
                </c:pt>
                <c:pt idx="2">
                  <c:v>10846550.04469399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D7-4B25-8FA4-E88F3C85764D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E412A206-7711-4232-93F1-E3D42CB2A9FD}" type="doc">
      <dgm:prSet loTypeId="urn:microsoft.com/office/officeart/2005/8/layout/hProcess4" loCatId="process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n-US"/>
        </a:p>
      </dgm:t>
    </dgm:pt>
    <dgm:pt modelId="{346EBFB6-94E8-4D64-9613-1B4D4213D6FC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LP Cost</a:t>
          </a:r>
        </a:p>
      </dgm:t>
    </dgm:pt>
    <dgm:pt modelId="{26B9AB13-D039-4F4B-AB4E-B5C4C1B79DCC}" type="parTrans" cxnId="{E1B6F804-0FE3-463E-899A-BCDCB8A903A9}">
      <dgm:prSet/>
      <dgm:spPr/>
      <dgm:t>
        <a:bodyPr/>
        <a:lstStyle/>
        <a:p>
          <a:endParaRPr lang="en-US"/>
        </a:p>
      </dgm:t>
    </dgm:pt>
    <dgm:pt modelId="{CD9B1BF2-501F-4EAE-93DC-31F840DC3E70}" type="sibTrans" cxnId="{E1B6F804-0FE3-463E-899A-BCDCB8A903A9}">
      <dgm:prSet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endParaRPr lang="en-US"/>
        </a:p>
      </dgm:t>
    </dgm:pt>
    <dgm:pt modelId="{14A9330F-A922-49E7-BEAB-D68E91E292F6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Multiplicator</a:t>
          </a:r>
        </a:p>
      </dgm:t>
    </dgm:pt>
    <dgm:pt modelId="{09DA7C7F-518B-4504-A133-DC8EAC4A6F55}" type="parTrans" cxnId="{B8930919-4BB1-4CE1-8733-A391AC20601B}">
      <dgm:prSet/>
      <dgm:spPr/>
      <dgm:t>
        <a:bodyPr/>
        <a:lstStyle/>
        <a:p>
          <a:endParaRPr lang="en-US"/>
        </a:p>
      </dgm:t>
    </dgm:pt>
    <dgm:pt modelId="{EAEFED1F-F0CF-4B1A-9978-E3538462CB73}" type="sibTrans" cxnId="{B8930919-4BB1-4CE1-8733-A391AC20601B}">
      <dgm:prSet/>
      <dgm:spPr/>
      <dgm:t>
        <a:bodyPr/>
        <a:lstStyle/>
        <a:p>
          <a:endParaRPr lang="en-US"/>
        </a:p>
      </dgm:t>
    </dgm:pt>
    <dgm:pt modelId="{3B2AF754-4D75-4D96-BB11-1E2F9AA1857A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Breakeven Valuation</a:t>
          </a:r>
        </a:p>
      </dgm:t>
    </dgm:pt>
    <dgm:pt modelId="{F4DF745E-CCAB-47BB-89B7-3552BB5D2C5C}" type="parTrans" cxnId="{9024085A-756A-4F30-AC2B-32AA6120B682}">
      <dgm:prSet/>
      <dgm:spPr/>
      <dgm:t>
        <a:bodyPr/>
        <a:lstStyle/>
        <a:p>
          <a:endParaRPr lang="en-US"/>
        </a:p>
      </dgm:t>
    </dgm:pt>
    <dgm:pt modelId="{B32C7A8E-7968-4B56-A5A8-8449F2E29B6B}" type="sibTrans" cxnId="{9024085A-756A-4F30-AC2B-32AA6120B682}">
      <dgm:prSet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endParaRPr lang="en-US"/>
        </a:p>
      </dgm:t>
    </dgm:pt>
    <dgm:pt modelId="{28D11DAD-4107-4A22-8C9A-C097B33037C8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LP Valuation</a:t>
          </a:r>
        </a:p>
      </dgm:t>
    </dgm:pt>
    <dgm:pt modelId="{A97F8454-9595-4B79-A22B-80AC35C34008}" type="parTrans" cxnId="{2DC1B2B3-F104-49B7-8269-865D3D681053}">
      <dgm:prSet/>
      <dgm:spPr/>
      <dgm:t>
        <a:bodyPr/>
        <a:lstStyle/>
        <a:p>
          <a:endParaRPr lang="en-US"/>
        </a:p>
      </dgm:t>
    </dgm:pt>
    <dgm:pt modelId="{7A81A81A-4F12-412F-92A4-6B4C8B1EEA8D}" type="sibTrans" cxnId="{2DC1B2B3-F104-49B7-8269-865D3D681053}">
      <dgm:prSet/>
      <dgm:spPr/>
      <dgm:t>
        <a:bodyPr/>
        <a:lstStyle/>
        <a:p>
          <a:endParaRPr lang="en-US"/>
        </a:p>
      </dgm:t>
    </dgm:pt>
    <dgm:pt modelId="{FE4EBFE9-BCB6-4DFA-96DD-367296B969DC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GP Valuation</a:t>
          </a:r>
        </a:p>
      </dgm:t>
    </dgm:pt>
    <dgm:pt modelId="{FD85FC33-4F5E-4D3B-839A-78E2D00F3AB0}" type="parTrans" cxnId="{7E8A5F9E-25AE-4452-BFAC-0036A70A875F}">
      <dgm:prSet/>
      <dgm:spPr/>
      <dgm:t>
        <a:bodyPr/>
        <a:lstStyle/>
        <a:p>
          <a:endParaRPr lang="en-US"/>
        </a:p>
      </dgm:t>
    </dgm:pt>
    <dgm:pt modelId="{5C61ACE3-60FF-4BA2-9AAA-7ECEE19AB1A1}" type="sibTrans" cxnId="{7E8A5F9E-25AE-4452-BFAC-0036A70A875F}">
      <dgm:prSet/>
      <dgm:spPr/>
      <dgm:t>
        <a:bodyPr/>
        <a:lstStyle/>
        <a:p>
          <a:endParaRPr lang="en-US"/>
        </a:p>
      </dgm:t>
    </dgm:pt>
    <dgm:pt modelId="{C30FC281-79DE-4CFA-BF89-790B92DC096B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Implied Valuation</a:t>
          </a:r>
        </a:p>
      </dgm:t>
    </dgm:pt>
    <dgm:pt modelId="{AEC7617F-ACC3-4BB4-AC0A-28677EAB6798}" type="parTrans" cxnId="{53BD0137-5B26-4A62-81E3-05AB0FB00C20}">
      <dgm:prSet/>
      <dgm:spPr/>
      <dgm:t>
        <a:bodyPr/>
        <a:lstStyle/>
        <a:p>
          <a:endParaRPr lang="en-US"/>
        </a:p>
      </dgm:t>
    </dgm:pt>
    <dgm:pt modelId="{B65A8C9A-BAE7-421E-9FE4-729FA8841DB0}" type="sibTrans" cxnId="{53BD0137-5B26-4A62-81E3-05AB0FB00C20}">
      <dgm:prSet/>
      <dgm:spPr/>
      <dgm:t>
        <a:bodyPr/>
        <a:lstStyle/>
        <a:p>
          <a:endParaRPr lang="en-US"/>
        </a:p>
      </dgm:t>
    </dgm:pt>
    <dgm:pt modelId="{7EB4FF29-DFCF-4FB3-B351-22CBC374DCB3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Angel's Share</a:t>
          </a:r>
        </a:p>
      </dgm:t>
    </dgm:pt>
    <dgm:pt modelId="{F8210AA3-B032-4817-88D6-9A818CD7D82D}" type="parTrans" cxnId="{618E8589-8BC7-470D-BF10-E21C9D84A31D}">
      <dgm:prSet/>
      <dgm:spPr/>
      <dgm:t>
        <a:bodyPr/>
        <a:lstStyle/>
        <a:p>
          <a:endParaRPr lang="en-US"/>
        </a:p>
      </dgm:t>
    </dgm:pt>
    <dgm:pt modelId="{E4F4FF2D-58C8-428E-85D2-E0F0CE485F0B}" type="sibTrans" cxnId="{618E8589-8BC7-470D-BF10-E21C9D84A31D}">
      <dgm:prSet/>
      <dgm:spPr/>
      <dgm:t>
        <a:bodyPr/>
        <a:lstStyle/>
        <a:p>
          <a:endParaRPr lang="en-US"/>
        </a:p>
      </dgm:t>
    </dgm:pt>
    <dgm:pt modelId="{6A01CB73-FA27-4418-B2EA-36166186EC6E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Carried Interest</a:t>
          </a:r>
        </a:p>
      </dgm:t>
    </dgm:pt>
    <dgm:pt modelId="{A086DB66-BF2A-4212-821D-54F0A765D7AC}" type="parTrans" cxnId="{63D5EFD9-30C3-406D-981D-BE3C45513BE2}">
      <dgm:prSet/>
      <dgm:spPr/>
      <dgm:t>
        <a:bodyPr/>
        <a:lstStyle/>
        <a:p>
          <a:endParaRPr lang="en-US"/>
        </a:p>
      </dgm:t>
    </dgm:pt>
    <dgm:pt modelId="{D6530C03-4C0A-48D7-ADE1-23E788F5382F}" type="sibTrans" cxnId="{63D5EFD9-30C3-406D-981D-BE3C45513BE2}">
      <dgm:prSet/>
      <dgm:spPr/>
      <dgm:t>
        <a:bodyPr/>
        <a:lstStyle/>
        <a:p>
          <a:endParaRPr lang="en-US"/>
        </a:p>
      </dgm:t>
    </dgm:pt>
    <dgm:pt modelId="{872B1A42-7651-412E-B21D-D7694736DD57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Lifetime Fees</a:t>
          </a:r>
        </a:p>
      </dgm:t>
    </dgm:pt>
    <dgm:pt modelId="{D145BCD4-77AB-4DE5-8A6D-FEE57BDE9A71}" type="parTrans" cxnId="{46AE9A60-07FE-4067-87AD-ACE004036DE1}">
      <dgm:prSet/>
      <dgm:spPr/>
      <dgm:t>
        <a:bodyPr/>
        <a:lstStyle/>
        <a:p>
          <a:endParaRPr lang="en-US"/>
        </a:p>
      </dgm:t>
    </dgm:pt>
    <dgm:pt modelId="{99DB632B-1A64-40DA-8B22-81B36E32EB26}" type="sibTrans" cxnId="{46AE9A60-07FE-4067-87AD-ACE004036DE1}">
      <dgm:prSet/>
      <dgm:spPr/>
      <dgm:t>
        <a:bodyPr/>
        <a:lstStyle/>
        <a:p>
          <a:endParaRPr lang="en-US"/>
        </a:p>
      </dgm:t>
    </dgm:pt>
    <dgm:pt modelId="{15C1161E-EEB4-4691-A36B-10A2CEF48E5C}">
      <dgm:prSet phldrT="[Text]"/>
      <dgm:spPr>
        <a:effectLst>
          <a:outerShdw blurRad="50800" dist="38100" dir="2700000" algn="tl" rotWithShape="0">
            <a:prstClr val="black">
              <a:alpha val="40000"/>
            </a:prstClr>
          </a:outerShdw>
        </a:effectLst>
      </dgm:spPr>
      <dgm:t>
        <a:bodyPr/>
        <a:lstStyle/>
        <a:p>
          <a:r>
            <a:rPr lang="en-US"/>
            <a:t>Employees Share</a:t>
          </a:r>
        </a:p>
      </dgm:t>
    </dgm:pt>
    <dgm:pt modelId="{0C864162-81AC-45DA-BCCE-48118627817A}" type="parTrans" cxnId="{E289A919-2D48-4FC6-98C8-353C13176493}">
      <dgm:prSet/>
      <dgm:spPr/>
      <dgm:t>
        <a:bodyPr/>
        <a:lstStyle/>
        <a:p>
          <a:endParaRPr lang="en-US"/>
        </a:p>
      </dgm:t>
    </dgm:pt>
    <dgm:pt modelId="{24BE7533-857B-48DF-9FEA-3093CFBB7D67}" type="sibTrans" cxnId="{E289A919-2D48-4FC6-98C8-353C13176493}">
      <dgm:prSet/>
      <dgm:spPr/>
      <dgm:t>
        <a:bodyPr/>
        <a:lstStyle/>
        <a:p>
          <a:endParaRPr lang="en-US"/>
        </a:p>
      </dgm:t>
    </dgm:pt>
    <dgm:pt modelId="{BA61B562-302A-40E8-9DB8-F6DB9F70561F}" type="pres">
      <dgm:prSet presAssocID="{E412A206-7711-4232-93F1-E3D42CB2A9FD}" presName="Name0" presStyleCnt="0">
        <dgm:presLayoutVars>
          <dgm:dir/>
          <dgm:animLvl val="lvl"/>
          <dgm:resizeHandles val="exact"/>
        </dgm:presLayoutVars>
      </dgm:prSet>
      <dgm:spPr/>
    </dgm:pt>
    <dgm:pt modelId="{E4BF6D65-02A1-441B-B3F7-9E8AF6D001D7}" type="pres">
      <dgm:prSet presAssocID="{E412A206-7711-4232-93F1-E3D42CB2A9FD}" presName="tSp" presStyleCnt="0"/>
      <dgm:spPr/>
    </dgm:pt>
    <dgm:pt modelId="{B583A728-AE27-46D0-A187-FDD05108D857}" type="pres">
      <dgm:prSet presAssocID="{E412A206-7711-4232-93F1-E3D42CB2A9FD}" presName="bSp" presStyleCnt="0"/>
      <dgm:spPr/>
    </dgm:pt>
    <dgm:pt modelId="{07763453-E947-4034-82B1-DD2524F1B5AC}" type="pres">
      <dgm:prSet presAssocID="{E412A206-7711-4232-93F1-E3D42CB2A9FD}" presName="process" presStyleCnt="0"/>
      <dgm:spPr/>
    </dgm:pt>
    <dgm:pt modelId="{2949806A-5009-4304-8152-3374B1878466}" type="pres">
      <dgm:prSet presAssocID="{346EBFB6-94E8-4D64-9613-1B4D4213D6FC}" presName="composite1" presStyleCnt="0"/>
      <dgm:spPr/>
    </dgm:pt>
    <dgm:pt modelId="{C7A07D4E-1A16-4B1B-9998-8C282C64E738}" type="pres">
      <dgm:prSet presAssocID="{346EBFB6-94E8-4D64-9613-1B4D4213D6FC}" presName="dummyNode1" presStyleLbl="node1" presStyleIdx="0" presStyleCnt="3"/>
      <dgm:spPr/>
    </dgm:pt>
    <dgm:pt modelId="{3FA39022-AB4E-4811-9379-F4CD9D950350}" type="pres">
      <dgm:prSet presAssocID="{346EBFB6-94E8-4D64-9613-1B4D4213D6FC}" presName="childNode1" presStyleLbl="bgAcc1" presStyleIdx="0" presStyleCnt="3">
        <dgm:presLayoutVars>
          <dgm:bulletEnabled val="1"/>
        </dgm:presLayoutVars>
      </dgm:prSet>
      <dgm:spPr/>
    </dgm:pt>
    <dgm:pt modelId="{2FF9D2D5-561B-406B-B884-7F6DD200FE76}" type="pres">
      <dgm:prSet presAssocID="{346EBFB6-94E8-4D64-9613-1B4D4213D6FC}" presName="childNode1tx" presStyleLbl="bgAcc1" presStyleIdx="0" presStyleCnt="3">
        <dgm:presLayoutVars>
          <dgm:bulletEnabled val="1"/>
        </dgm:presLayoutVars>
      </dgm:prSet>
      <dgm:spPr/>
    </dgm:pt>
    <dgm:pt modelId="{BE4AF7A4-AD8A-4E52-B677-AA422EB9ADC5}" type="pres">
      <dgm:prSet presAssocID="{346EBFB6-94E8-4D64-9613-1B4D4213D6FC}" presName="parentNode1" presStyleLbl="node1" presStyleIdx="0" presStyleCnt="3">
        <dgm:presLayoutVars>
          <dgm:chMax val="1"/>
          <dgm:bulletEnabled val="1"/>
        </dgm:presLayoutVars>
      </dgm:prSet>
      <dgm:spPr/>
    </dgm:pt>
    <dgm:pt modelId="{521DF957-D0E3-4F8E-B8DC-93B409E8DA87}" type="pres">
      <dgm:prSet presAssocID="{346EBFB6-94E8-4D64-9613-1B4D4213D6FC}" presName="connSite1" presStyleCnt="0"/>
      <dgm:spPr/>
    </dgm:pt>
    <dgm:pt modelId="{4B9F9D24-2DF0-4077-9CB6-4E73101E7799}" type="pres">
      <dgm:prSet presAssocID="{CD9B1BF2-501F-4EAE-93DC-31F840DC3E70}" presName="Name9" presStyleLbl="sibTrans2D1" presStyleIdx="0" presStyleCnt="2"/>
      <dgm:spPr/>
    </dgm:pt>
    <dgm:pt modelId="{AB98D989-D444-456E-A950-6F38479B4F6A}" type="pres">
      <dgm:prSet presAssocID="{3B2AF754-4D75-4D96-BB11-1E2F9AA1857A}" presName="composite2" presStyleCnt="0"/>
      <dgm:spPr/>
    </dgm:pt>
    <dgm:pt modelId="{F3FA2324-0402-487A-A8A2-75CFEAE1130D}" type="pres">
      <dgm:prSet presAssocID="{3B2AF754-4D75-4D96-BB11-1E2F9AA1857A}" presName="dummyNode2" presStyleLbl="node1" presStyleIdx="0" presStyleCnt="3"/>
      <dgm:spPr/>
    </dgm:pt>
    <dgm:pt modelId="{C150F006-F7DB-4F9B-9037-751EEB3578D4}" type="pres">
      <dgm:prSet presAssocID="{3B2AF754-4D75-4D96-BB11-1E2F9AA1857A}" presName="childNode2" presStyleLbl="bgAcc1" presStyleIdx="1" presStyleCnt="3">
        <dgm:presLayoutVars>
          <dgm:bulletEnabled val="1"/>
        </dgm:presLayoutVars>
      </dgm:prSet>
      <dgm:spPr/>
    </dgm:pt>
    <dgm:pt modelId="{C8C133B6-A245-41E8-8C19-E943A0413B1B}" type="pres">
      <dgm:prSet presAssocID="{3B2AF754-4D75-4D96-BB11-1E2F9AA1857A}" presName="childNode2tx" presStyleLbl="bgAcc1" presStyleIdx="1" presStyleCnt="3">
        <dgm:presLayoutVars>
          <dgm:bulletEnabled val="1"/>
        </dgm:presLayoutVars>
      </dgm:prSet>
      <dgm:spPr/>
    </dgm:pt>
    <dgm:pt modelId="{4617382F-A42A-4702-9E33-F4170F5EB456}" type="pres">
      <dgm:prSet presAssocID="{3B2AF754-4D75-4D96-BB11-1E2F9AA1857A}" presName="parentNode2" presStyleLbl="node1" presStyleIdx="1" presStyleCnt="3">
        <dgm:presLayoutVars>
          <dgm:chMax val="0"/>
          <dgm:bulletEnabled val="1"/>
        </dgm:presLayoutVars>
      </dgm:prSet>
      <dgm:spPr/>
    </dgm:pt>
    <dgm:pt modelId="{B1395963-AC16-47FB-9363-E8B5E2FAB8D1}" type="pres">
      <dgm:prSet presAssocID="{3B2AF754-4D75-4D96-BB11-1E2F9AA1857A}" presName="connSite2" presStyleCnt="0"/>
      <dgm:spPr/>
    </dgm:pt>
    <dgm:pt modelId="{09A39047-5D51-40FE-A5C8-928ABBEE1DBE}" type="pres">
      <dgm:prSet presAssocID="{B32C7A8E-7968-4B56-A5A8-8449F2E29B6B}" presName="Name18" presStyleLbl="sibTrans2D1" presStyleIdx="1" presStyleCnt="2"/>
      <dgm:spPr/>
    </dgm:pt>
    <dgm:pt modelId="{5E456378-5077-4BC9-A48E-7DA6B7715986}" type="pres">
      <dgm:prSet presAssocID="{C30FC281-79DE-4CFA-BF89-790B92DC096B}" presName="composite1" presStyleCnt="0"/>
      <dgm:spPr/>
    </dgm:pt>
    <dgm:pt modelId="{4E8D2726-075C-4B4F-A267-A663DAFCEBB0}" type="pres">
      <dgm:prSet presAssocID="{C30FC281-79DE-4CFA-BF89-790B92DC096B}" presName="dummyNode1" presStyleLbl="node1" presStyleIdx="1" presStyleCnt="3"/>
      <dgm:spPr/>
    </dgm:pt>
    <dgm:pt modelId="{7325D59F-3014-4DD3-A536-9A4E116AD3AA}" type="pres">
      <dgm:prSet presAssocID="{C30FC281-79DE-4CFA-BF89-790B92DC096B}" presName="childNode1" presStyleLbl="bgAcc1" presStyleIdx="2" presStyleCnt="3">
        <dgm:presLayoutVars>
          <dgm:bulletEnabled val="1"/>
        </dgm:presLayoutVars>
      </dgm:prSet>
      <dgm:spPr/>
    </dgm:pt>
    <dgm:pt modelId="{71868B76-5431-4318-B305-38A5D923FCC7}" type="pres">
      <dgm:prSet presAssocID="{C30FC281-79DE-4CFA-BF89-790B92DC096B}" presName="childNode1tx" presStyleLbl="bgAcc1" presStyleIdx="2" presStyleCnt="3">
        <dgm:presLayoutVars>
          <dgm:bulletEnabled val="1"/>
        </dgm:presLayoutVars>
      </dgm:prSet>
      <dgm:spPr/>
    </dgm:pt>
    <dgm:pt modelId="{04AC5C0F-3B2B-4A95-9025-C3727E6EDC0E}" type="pres">
      <dgm:prSet presAssocID="{C30FC281-79DE-4CFA-BF89-790B92DC096B}" presName="parentNode1" presStyleLbl="node1" presStyleIdx="2" presStyleCnt="3">
        <dgm:presLayoutVars>
          <dgm:chMax val="1"/>
          <dgm:bulletEnabled val="1"/>
        </dgm:presLayoutVars>
      </dgm:prSet>
      <dgm:spPr/>
    </dgm:pt>
    <dgm:pt modelId="{5170F4DC-B7EA-4693-A1A0-72FF795309D8}" type="pres">
      <dgm:prSet presAssocID="{C30FC281-79DE-4CFA-BF89-790B92DC096B}" presName="connSite1" presStyleCnt="0"/>
      <dgm:spPr/>
    </dgm:pt>
  </dgm:ptLst>
  <dgm:cxnLst>
    <dgm:cxn modelId="{A74CA602-896E-44D0-9451-D4456ED04394}" type="presOf" srcId="{FE4EBFE9-BCB6-4DFA-96DD-367296B969DC}" destId="{C150F006-F7DB-4F9B-9037-751EEB3578D4}" srcOrd="0" destOrd="1" presId="urn:microsoft.com/office/officeart/2005/8/layout/hProcess4"/>
    <dgm:cxn modelId="{E1B6F804-0FE3-463E-899A-BCDCB8A903A9}" srcId="{E412A206-7711-4232-93F1-E3D42CB2A9FD}" destId="{346EBFB6-94E8-4D64-9613-1B4D4213D6FC}" srcOrd="0" destOrd="0" parTransId="{26B9AB13-D039-4F4B-AB4E-B5C4C1B79DCC}" sibTransId="{CD9B1BF2-501F-4EAE-93DC-31F840DC3E70}"/>
    <dgm:cxn modelId="{E7FDE00A-D491-4241-8186-CEF4965CEAAE}" type="presOf" srcId="{28D11DAD-4107-4A22-8C9A-C097B33037C8}" destId="{C150F006-F7DB-4F9B-9037-751EEB3578D4}" srcOrd="0" destOrd="0" presId="urn:microsoft.com/office/officeart/2005/8/layout/hProcess4"/>
    <dgm:cxn modelId="{B0F86311-ADAE-4A11-90FD-BF1CF6288B6B}" type="presOf" srcId="{7EB4FF29-DFCF-4FB3-B351-22CBC374DCB3}" destId="{7325D59F-3014-4DD3-A536-9A4E116AD3AA}" srcOrd="0" destOrd="0" presId="urn:microsoft.com/office/officeart/2005/8/layout/hProcess4"/>
    <dgm:cxn modelId="{B8930919-4BB1-4CE1-8733-A391AC20601B}" srcId="{346EBFB6-94E8-4D64-9613-1B4D4213D6FC}" destId="{14A9330F-A922-49E7-BEAB-D68E91E292F6}" srcOrd="0" destOrd="0" parTransId="{09DA7C7F-518B-4504-A133-DC8EAC4A6F55}" sibTransId="{EAEFED1F-F0CF-4B1A-9978-E3538462CB73}"/>
    <dgm:cxn modelId="{E289A919-2D48-4FC6-98C8-353C13176493}" srcId="{C30FC281-79DE-4CFA-BF89-790B92DC096B}" destId="{15C1161E-EEB4-4691-A36B-10A2CEF48E5C}" srcOrd="1" destOrd="0" parTransId="{0C864162-81AC-45DA-BCCE-48118627817A}" sibTransId="{24BE7533-857B-48DF-9FEA-3093CFBB7D67}"/>
    <dgm:cxn modelId="{8431A130-D4C3-4EB0-9C76-3C9821331051}" type="presOf" srcId="{6A01CB73-FA27-4418-B2EA-36166186EC6E}" destId="{2FF9D2D5-561B-406B-B884-7F6DD200FE76}" srcOrd="1" destOrd="2" presId="urn:microsoft.com/office/officeart/2005/8/layout/hProcess4"/>
    <dgm:cxn modelId="{AEBD6335-5688-42BC-98C8-06C3418B4021}" type="presOf" srcId="{872B1A42-7651-412E-B21D-D7694736DD57}" destId="{2FF9D2D5-561B-406B-B884-7F6DD200FE76}" srcOrd="1" destOrd="1" presId="urn:microsoft.com/office/officeart/2005/8/layout/hProcess4"/>
    <dgm:cxn modelId="{53BD0137-5B26-4A62-81E3-05AB0FB00C20}" srcId="{E412A206-7711-4232-93F1-E3D42CB2A9FD}" destId="{C30FC281-79DE-4CFA-BF89-790B92DC096B}" srcOrd="2" destOrd="0" parTransId="{AEC7617F-ACC3-4BB4-AC0A-28677EAB6798}" sibTransId="{B65A8C9A-BAE7-421E-9FE4-729FA8841DB0}"/>
    <dgm:cxn modelId="{D9247239-9DAD-454D-B3E2-A467EFE5CA34}" type="presOf" srcId="{3B2AF754-4D75-4D96-BB11-1E2F9AA1857A}" destId="{4617382F-A42A-4702-9E33-F4170F5EB456}" srcOrd="0" destOrd="0" presId="urn:microsoft.com/office/officeart/2005/8/layout/hProcess4"/>
    <dgm:cxn modelId="{E9247F3A-630C-4A0E-8CB7-02428FB25B30}" type="presOf" srcId="{CD9B1BF2-501F-4EAE-93DC-31F840DC3E70}" destId="{4B9F9D24-2DF0-4077-9CB6-4E73101E7799}" srcOrd="0" destOrd="0" presId="urn:microsoft.com/office/officeart/2005/8/layout/hProcess4"/>
    <dgm:cxn modelId="{04341D3C-A6BA-4416-93C8-50438779F20F}" type="presOf" srcId="{15C1161E-EEB4-4691-A36B-10A2CEF48E5C}" destId="{71868B76-5431-4318-B305-38A5D923FCC7}" srcOrd="1" destOrd="1" presId="urn:microsoft.com/office/officeart/2005/8/layout/hProcess4"/>
    <dgm:cxn modelId="{A451355D-843F-4D72-B537-787F00BF24C0}" type="presOf" srcId="{B32C7A8E-7968-4B56-A5A8-8449F2E29B6B}" destId="{09A39047-5D51-40FE-A5C8-928ABBEE1DBE}" srcOrd="0" destOrd="0" presId="urn:microsoft.com/office/officeart/2005/8/layout/hProcess4"/>
    <dgm:cxn modelId="{46AE9A60-07FE-4067-87AD-ACE004036DE1}" srcId="{346EBFB6-94E8-4D64-9613-1B4D4213D6FC}" destId="{872B1A42-7651-412E-B21D-D7694736DD57}" srcOrd="1" destOrd="0" parTransId="{D145BCD4-77AB-4DE5-8A6D-FEE57BDE9A71}" sibTransId="{99DB632B-1A64-40DA-8B22-81B36E32EB26}"/>
    <dgm:cxn modelId="{9B8A056B-A6B1-49A5-A7BD-930563AEA52B}" type="presOf" srcId="{14A9330F-A922-49E7-BEAB-D68E91E292F6}" destId="{3FA39022-AB4E-4811-9379-F4CD9D950350}" srcOrd="0" destOrd="0" presId="urn:microsoft.com/office/officeart/2005/8/layout/hProcess4"/>
    <dgm:cxn modelId="{4B755D58-B1A5-4120-882B-33F7111CC0FE}" type="presOf" srcId="{346EBFB6-94E8-4D64-9613-1B4D4213D6FC}" destId="{BE4AF7A4-AD8A-4E52-B677-AA422EB9ADC5}" srcOrd="0" destOrd="0" presId="urn:microsoft.com/office/officeart/2005/8/layout/hProcess4"/>
    <dgm:cxn modelId="{9024085A-756A-4F30-AC2B-32AA6120B682}" srcId="{E412A206-7711-4232-93F1-E3D42CB2A9FD}" destId="{3B2AF754-4D75-4D96-BB11-1E2F9AA1857A}" srcOrd="1" destOrd="0" parTransId="{F4DF745E-CCAB-47BB-89B7-3552BB5D2C5C}" sibTransId="{B32C7A8E-7968-4B56-A5A8-8449F2E29B6B}"/>
    <dgm:cxn modelId="{C3177682-C94B-4030-8B9C-804E01BA0501}" type="presOf" srcId="{28D11DAD-4107-4A22-8C9A-C097B33037C8}" destId="{C8C133B6-A245-41E8-8C19-E943A0413B1B}" srcOrd="1" destOrd="0" presId="urn:microsoft.com/office/officeart/2005/8/layout/hProcess4"/>
    <dgm:cxn modelId="{618E8589-8BC7-470D-BF10-E21C9D84A31D}" srcId="{C30FC281-79DE-4CFA-BF89-790B92DC096B}" destId="{7EB4FF29-DFCF-4FB3-B351-22CBC374DCB3}" srcOrd="0" destOrd="0" parTransId="{F8210AA3-B032-4817-88D6-9A818CD7D82D}" sibTransId="{E4F4FF2D-58C8-428E-85D2-E0F0CE485F0B}"/>
    <dgm:cxn modelId="{E137899C-3E39-4BB1-BD33-DA143FBAD07B}" type="presOf" srcId="{FE4EBFE9-BCB6-4DFA-96DD-367296B969DC}" destId="{C8C133B6-A245-41E8-8C19-E943A0413B1B}" srcOrd="1" destOrd="1" presId="urn:microsoft.com/office/officeart/2005/8/layout/hProcess4"/>
    <dgm:cxn modelId="{7E8A5F9E-25AE-4452-BFAC-0036A70A875F}" srcId="{3B2AF754-4D75-4D96-BB11-1E2F9AA1857A}" destId="{FE4EBFE9-BCB6-4DFA-96DD-367296B969DC}" srcOrd="1" destOrd="0" parTransId="{FD85FC33-4F5E-4D3B-839A-78E2D00F3AB0}" sibTransId="{5C61ACE3-60FF-4BA2-9AAA-7ECEE19AB1A1}"/>
    <dgm:cxn modelId="{2DC1B2B3-F104-49B7-8269-865D3D681053}" srcId="{3B2AF754-4D75-4D96-BB11-1E2F9AA1857A}" destId="{28D11DAD-4107-4A22-8C9A-C097B33037C8}" srcOrd="0" destOrd="0" parTransId="{A97F8454-9595-4B79-A22B-80AC35C34008}" sibTransId="{7A81A81A-4F12-412F-92A4-6B4C8B1EEA8D}"/>
    <dgm:cxn modelId="{5C19E7C4-E0A4-4FF8-8257-19C02142994D}" type="presOf" srcId="{C30FC281-79DE-4CFA-BF89-790B92DC096B}" destId="{04AC5C0F-3B2B-4A95-9025-C3727E6EDC0E}" srcOrd="0" destOrd="0" presId="urn:microsoft.com/office/officeart/2005/8/layout/hProcess4"/>
    <dgm:cxn modelId="{6F8CEACA-49B3-4AD7-899A-7A475C8C50F6}" type="presOf" srcId="{E412A206-7711-4232-93F1-E3D42CB2A9FD}" destId="{BA61B562-302A-40E8-9DB8-F6DB9F70561F}" srcOrd="0" destOrd="0" presId="urn:microsoft.com/office/officeart/2005/8/layout/hProcess4"/>
    <dgm:cxn modelId="{63D5EFD9-30C3-406D-981D-BE3C45513BE2}" srcId="{346EBFB6-94E8-4D64-9613-1B4D4213D6FC}" destId="{6A01CB73-FA27-4418-B2EA-36166186EC6E}" srcOrd="2" destOrd="0" parTransId="{A086DB66-BF2A-4212-821D-54F0A765D7AC}" sibTransId="{D6530C03-4C0A-48D7-ADE1-23E788F5382F}"/>
    <dgm:cxn modelId="{1E9D27DD-53A2-4F6E-AF05-F8CC009A33C7}" type="presOf" srcId="{15C1161E-EEB4-4691-A36B-10A2CEF48E5C}" destId="{7325D59F-3014-4DD3-A536-9A4E116AD3AA}" srcOrd="0" destOrd="1" presId="urn:microsoft.com/office/officeart/2005/8/layout/hProcess4"/>
    <dgm:cxn modelId="{E4FB2AE5-02DA-4012-BD4A-5E31C759B3BB}" type="presOf" srcId="{6A01CB73-FA27-4418-B2EA-36166186EC6E}" destId="{3FA39022-AB4E-4811-9379-F4CD9D950350}" srcOrd="0" destOrd="2" presId="urn:microsoft.com/office/officeart/2005/8/layout/hProcess4"/>
    <dgm:cxn modelId="{304386E6-3EA5-4ED3-A563-26CFF2F84D80}" type="presOf" srcId="{872B1A42-7651-412E-B21D-D7694736DD57}" destId="{3FA39022-AB4E-4811-9379-F4CD9D950350}" srcOrd="0" destOrd="1" presId="urn:microsoft.com/office/officeart/2005/8/layout/hProcess4"/>
    <dgm:cxn modelId="{227FC5F2-E57F-40CD-8D32-96903AA2E1FD}" type="presOf" srcId="{7EB4FF29-DFCF-4FB3-B351-22CBC374DCB3}" destId="{71868B76-5431-4318-B305-38A5D923FCC7}" srcOrd="1" destOrd="0" presId="urn:microsoft.com/office/officeart/2005/8/layout/hProcess4"/>
    <dgm:cxn modelId="{EE3E75F4-309A-4945-BFFF-28328D6DA7BC}" type="presOf" srcId="{14A9330F-A922-49E7-BEAB-D68E91E292F6}" destId="{2FF9D2D5-561B-406B-B884-7F6DD200FE76}" srcOrd="1" destOrd="0" presId="urn:microsoft.com/office/officeart/2005/8/layout/hProcess4"/>
    <dgm:cxn modelId="{C99E845E-721F-44A8-81D2-6B00B1F8FBD5}" type="presParOf" srcId="{BA61B562-302A-40E8-9DB8-F6DB9F70561F}" destId="{E4BF6D65-02A1-441B-B3F7-9E8AF6D001D7}" srcOrd="0" destOrd="0" presId="urn:microsoft.com/office/officeart/2005/8/layout/hProcess4"/>
    <dgm:cxn modelId="{0BA1386C-60E3-4D63-BD5A-C58999DBC81B}" type="presParOf" srcId="{BA61B562-302A-40E8-9DB8-F6DB9F70561F}" destId="{B583A728-AE27-46D0-A187-FDD05108D857}" srcOrd="1" destOrd="0" presId="urn:microsoft.com/office/officeart/2005/8/layout/hProcess4"/>
    <dgm:cxn modelId="{9139A20D-7BB3-41D1-BB11-4B9C53081F1E}" type="presParOf" srcId="{BA61B562-302A-40E8-9DB8-F6DB9F70561F}" destId="{07763453-E947-4034-82B1-DD2524F1B5AC}" srcOrd="2" destOrd="0" presId="urn:microsoft.com/office/officeart/2005/8/layout/hProcess4"/>
    <dgm:cxn modelId="{4CFEC760-A947-4382-B944-34FB74C1091B}" type="presParOf" srcId="{07763453-E947-4034-82B1-DD2524F1B5AC}" destId="{2949806A-5009-4304-8152-3374B1878466}" srcOrd="0" destOrd="0" presId="urn:microsoft.com/office/officeart/2005/8/layout/hProcess4"/>
    <dgm:cxn modelId="{487BD8D5-71A7-4178-A7D8-E629400A5284}" type="presParOf" srcId="{2949806A-5009-4304-8152-3374B1878466}" destId="{C7A07D4E-1A16-4B1B-9998-8C282C64E738}" srcOrd="0" destOrd="0" presId="urn:microsoft.com/office/officeart/2005/8/layout/hProcess4"/>
    <dgm:cxn modelId="{F63F7713-70BB-4972-9896-040876E1E92C}" type="presParOf" srcId="{2949806A-5009-4304-8152-3374B1878466}" destId="{3FA39022-AB4E-4811-9379-F4CD9D950350}" srcOrd="1" destOrd="0" presId="urn:microsoft.com/office/officeart/2005/8/layout/hProcess4"/>
    <dgm:cxn modelId="{F9A40C46-6EC7-40D4-BF1F-041A2985347C}" type="presParOf" srcId="{2949806A-5009-4304-8152-3374B1878466}" destId="{2FF9D2D5-561B-406B-B884-7F6DD200FE76}" srcOrd="2" destOrd="0" presId="urn:microsoft.com/office/officeart/2005/8/layout/hProcess4"/>
    <dgm:cxn modelId="{F36C94BA-36B6-442E-8DBB-F3D7251DB2A3}" type="presParOf" srcId="{2949806A-5009-4304-8152-3374B1878466}" destId="{BE4AF7A4-AD8A-4E52-B677-AA422EB9ADC5}" srcOrd="3" destOrd="0" presId="urn:microsoft.com/office/officeart/2005/8/layout/hProcess4"/>
    <dgm:cxn modelId="{7E8926E8-A8E4-4DF6-8F1D-8D74609ADA74}" type="presParOf" srcId="{2949806A-5009-4304-8152-3374B1878466}" destId="{521DF957-D0E3-4F8E-B8DC-93B409E8DA87}" srcOrd="4" destOrd="0" presId="urn:microsoft.com/office/officeart/2005/8/layout/hProcess4"/>
    <dgm:cxn modelId="{3724AFA9-A0B4-4EA3-9D17-05E49DE8B08A}" type="presParOf" srcId="{07763453-E947-4034-82B1-DD2524F1B5AC}" destId="{4B9F9D24-2DF0-4077-9CB6-4E73101E7799}" srcOrd="1" destOrd="0" presId="urn:microsoft.com/office/officeart/2005/8/layout/hProcess4"/>
    <dgm:cxn modelId="{B0BC9C82-A3D0-414C-AD65-5381ECFBB321}" type="presParOf" srcId="{07763453-E947-4034-82B1-DD2524F1B5AC}" destId="{AB98D989-D444-456E-A950-6F38479B4F6A}" srcOrd="2" destOrd="0" presId="urn:microsoft.com/office/officeart/2005/8/layout/hProcess4"/>
    <dgm:cxn modelId="{699234F0-4AAC-4FF7-837C-D55CBF448463}" type="presParOf" srcId="{AB98D989-D444-456E-A950-6F38479B4F6A}" destId="{F3FA2324-0402-487A-A8A2-75CFEAE1130D}" srcOrd="0" destOrd="0" presId="urn:microsoft.com/office/officeart/2005/8/layout/hProcess4"/>
    <dgm:cxn modelId="{C51F0CF8-564B-4340-9A42-B0456E3C84A0}" type="presParOf" srcId="{AB98D989-D444-456E-A950-6F38479B4F6A}" destId="{C150F006-F7DB-4F9B-9037-751EEB3578D4}" srcOrd="1" destOrd="0" presId="urn:microsoft.com/office/officeart/2005/8/layout/hProcess4"/>
    <dgm:cxn modelId="{C2F56F47-CC38-400D-9F5B-0C0402603E4D}" type="presParOf" srcId="{AB98D989-D444-456E-A950-6F38479B4F6A}" destId="{C8C133B6-A245-41E8-8C19-E943A0413B1B}" srcOrd="2" destOrd="0" presId="urn:microsoft.com/office/officeart/2005/8/layout/hProcess4"/>
    <dgm:cxn modelId="{F0FF4954-A289-4CD6-8372-C3FC3AC2DF23}" type="presParOf" srcId="{AB98D989-D444-456E-A950-6F38479B4F6A}" destId="{4617382F-A42A-4702-9E33-F4170F5EB456}" srcOrd="3" destOrd="0" presId="urn:microsoft.com/office/officeart/2005/8/layout/hProcess4"/>
    <dgm:cxn modelId="{546BEB45-AB2A-4FEB-8CD6-58E1DC741024}" type="presParOf" srcId="{AB98D989-D444-456E-A950-6F38479B4F6A}" destId="{B1395963-AC16-47FB-9363-E8B5E2FAB8D1}" srcOrd="4" destOrd="0" presId="urn:microsoft.com/office/officeart/2005/8/layout/hProcess4"/>
    <dgm:cxn modelId="{1E91F40A-8EAB-4A6A-A6F5-492CFAA36A75}" type="presParOf" srcId="{07763453-E947-4034-82B1-DD2524F1B5AC}" destId="{09A39047-5D51-40FE-A5C8-928ABBEE1DBE}" srcOrd="3" destOrd="0" presId="urn:microsoft.com/office/officeart/2005/8/layout/hProcess4"/>
    <dgm:cxn modelId="{4E119E79-F834-4553-AAAC-10F620337323}" type="presParOf" srcId="{07763453-E947-4034-82B1-DD2524F1B5AC}" destId="{5E456378-5077-4BC9-A48E-7DA6B7715986}" srcOrd="4" destOrd="0" presId="urn:microsoft.com/office/officeart/2005/8/layout/hProcess4"/>
    <dgm:cxn modelId="{715B581E-8521-4688-8351-CADFF207D35D}" type="presParOf" srcId="{5E456378-5077-4BC9-A48E-7DA6B7715986}" destId="{4E8D2726-075C-4B4F-A267-A663DAFCEBB0}" srcOrd="0" destOrd="0" presId="urn:microsoft.com/office/officeart/2005/8/layout/hProcess4"/>
    <dgm:cxn modelId="{43BA57C0-7CA9-4BF7-9BE1-3F123A02BADF}" type="presParOf" srcId="{5E456378-5077-4BC9-A48E-7DA6B7715986}" destId="{7325D59F-3014-4DD3-A536-9A4E116AD3AA}" srcOrd="1" destOrd="0" presId="urn:microsoft.com/office/officeart/2005/8/layout/hProcess4"/>
    <dgm:cxn modelId="{24AD3F0A-28A9-43DB-8DA9-8817422C6D4E}" type="presParOf" srcId="{5E456378-5077-4BC9-A48E-7DA6B7715986}" destId="{71868B76-5431-4318-B305-38A5D923FCC7}" srcOrd="2" destOrd="0" presId="urn:microsoft.com/office/officeart/2005/8/layout/hProcess4"/>
    <dgm:cxn modelId="{998B42A2-FFE2-4B8E-8864-193DC00B25DB}" type="presParOf" srcId="{5E456378-5077-4BC9-A48E-7DA6B7715986}" destId="{04AC5C0F-3B2B-4A95-9025-C3727E6EDC0E}" srcOrd="3" destOrd="0" presId="urn:microsoft.com/office/officeart/2005/8/layout/hProcess4"/>
    <dgm:cxn modelId="{B7F4517D-AFFB-433D-AFA4-32633CB7F79D}" type="presParOf" srcId="{5E456378-5077-4BC9-A48E-7DA6B7715986}" destId="{5170F4DC-B7EA-4693-A1A0-72FF795309D8}" srcOrd="4" destOrd="0" presId="urn:microsoft.com/office/officeart/2005/8/layout/hProcess4"/>
  </dgm:cxnLst>
  <dgm:bg>
    <a:effectLst>
      <a:outerShdw blurRad="50800" dist="38100" dir="5400000" algn="t" rotWithShape="0">
        <a:prstClr val="black">
          <a:alpha val="40000"/>
        </a:prstClr>
      </a:outerShdw>
    </a:effectLst>
  </dgm:bg>
  <dgm:whole>
    <a:ln w="12700"/>
  </dgm:whole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3FA39022-AB4E-4811-9379-F4CD9D950350}">
      <dsp:nvSpPr>
        <dsp:cNvPr id="0" name=""/>
        <dsp:cNvSpPr/>
      </dsp:nvSpPr>
      <dsp:spPr>
        <a:xfrm>
          <a:off x="2490" y="859682"/>
          <a:ext cx="1264422" cy="104288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24765" tIns="24765" rIns="24765" bIns="24765" numCol="1" spcCol="1270" anchor="t" anchorCtr="0">
          <a:noAutofit/>
        </a:bodyPr>
        <a:lstStyle/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Multiplicator</a:t>
          </a:r>
        </a:p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Lifetime Fees</a:t>
          </a:r>
        </a:p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Carried Interest</a:t>
          </a:r>
        </a:p>
      </dsp:txBody>
      <dsp:txXfrm>
        <a:off x="26490" y="883682"/>
        <a:ext cx="1216422" cy="771409"/>
      </dsp:txXfrm>
    </dsp:sp>
    <dsp:sp modelId="{4B9F9D24-2DF0-4077-9CB6-4E73101E7799}">
      <dsp:nvSpPr>
        <dsp:cNvPr id="0" name=""/>
        <dsp:cNvSpPr/>
      </dsp:nvSpPr>
      <dsp:spPr>
        <a:xfrm>
          <a:off x="723141" y="1144260"/>
          <a:ext cx="1340953" cy="1340953"/>
        </a:xfrm>
        <a:prstGeom prst="leftCircularArrow">
          <a:avLst>
            <a:gd name="adj1" fmla="val 2758"/>
            <a:gd name="adj2" fmla="val 336317"/>
            <a:gd name="adj3" fmla="val 2111828"/>
            <a:gd name="adj4" fmla="val 9024489"/>
            <a:gd name="adj5" fmla="val 3218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BE4AF7A4-AD8A-4E52-B677-AA422EB9ADC5}">
      <dsp:nvSpPr>
        <dsp:cNvPr id="0" name=""/>
        <dsp:cNvSpPr/>
      </dsp:nvSpPr>
      <dsp:spPr>
        <a:xfrm>
          <a:off x="283473" y="1679091"/>
          <a:ext cx="1123931" cy="446950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24765" tIns="16510" rIns="24765" bIns="16510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LP Cost</a:t>
          </a:r>
        </a:p>
      </dsp:txBody>
      <dsp:txXfrm>
        <a:off x="296564" y="1692182"/>
        <a:ext cx="1097749" cy="420768"/>
      </dsp:txXfrm>
    </dsp:sp>
    <dsp:sp modelId="{C150F006-F7DB-4F9B-9037-751EEB3578D4}">
      <dsp:nvSpPr>
        <dsp:cNvPr id="0" name=""/>
        <dsp:cNvSpPr/>
      </dsp:nvSpPr>
      <dsp:spPr>
        <a:xfrm>
          <a:off x="1583542" y="859682"/>
          <a:ext cx="1264422" cy="104288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24765" tIns="24765" rIns="24765" bIns="24765" numCol="1" spcCol="1270" anchor="t" anchorCtr="0">
          <a:noAutofit/>
        </a:bodyPr>
        <a:lstStyle/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LP Valuation</a:t>
          </a:r>
        </a:p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GP Valuation</a:t>
          </a:r>
        </a:p>
      </dsp:txBody>
      <dsp:txXfrm>
        <a:off x="1607542" y="1107158"/>
        <a:ext cx="1216422" cy="771409"/>
      </dsp:txXfrm>
    </dsp:sp>
    <dsp:sp modelId="{09A39047-5D51-40FE-A5C8-928ABBEE1DBE}">
      <dsp:nvSpPr>
        <dsp:cNvPr id="0" name=""/>
        <dsp:cNvSpPr/>
      </dsp:nvSpPr>
      <dsp:spPr>
        <a:xfrm>
          <a:off x="2293656" y="236145"/>
          <a:ext cx="1502518" cy="1502518"/>
        </a:xfrm>
        <a:prstGeom prst="circularArrow">
          <a:avLst>
            <a:gd name="adj1" fmla="val 2462"/>
            <a:gd name="adj2" fmla="val 298090"/>
            <a:gd name="adj3" fmla="val 19526400"/>
            <a:gd name="adj4" fmla="val 12575511"/>
            <a:gd name="adj5" fmla="val 2872"/>
          </a:avLst>
        </a:prstGeom>
        <a:solidFill>
          <a:schemeClr val="accent1">
            <a:tint val="60000"/>
            <a:hueOff val="0"/>
            <a:satOff val="0"/>
            <a:lumOff val="0"/>
            <a:alphaOff val="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617382F-A42A-4702-9E33-F4170F5EB456}">
      <dsp:nvSpPr>
        <dsp:cNvPr id="0" name=""/>
        <dsp:cNvSpPr/>
      </dsp:nvSpPr>
      <dsp:spPr>
        <a:xfrm>
          <a:off x="1864525" y="636207"/>
          <a:ext cx="1123931" cy="446950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24765" tIns="16510" rIns="24765" bIns="16510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Breakeven Valuation</a:t>
          </a:r>
        </a:p>
      </dsp:txBody>
      <dsp:txXfrm>
        <a:off x="1877616" y="649298"/>
        <a:ext cx="1097749" cy="420768"/>
      </dsp:txXfrm>
    </dsp:sp>
    <dsp:sp modelId="{7325D59F-3014-4DD3-A536-9A4E116AD3AA}">
      <dsp:nvSpPr>
        <dsp:cNvPr id="0" name=""/>
        <dsp:cNvSpPr/>
      </dsp:nvSpPr>
      <dsp:spPr>
        <a:xfrm>
          <a:off x="3164595" y="859682"/>
          <a:ext cx="1264422" cy="1042884"/>
        </a:xfrm>
        <a:prstGeom prst="roundRect">
          <a:avLst>
            <a:gd name="adj" fmla="val 10000"/>
          </a:avLst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24765" tIns="24765" rIns="24765" bIns="24765" numCol="1" spcCol="1270" anchor="t" anchorCtr="0">
          <a:noAutofit/>
        </a:bodyPr>
        <a:lstStyle/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Angel's Share</a:t>
          </a:r>
        </a:p>
        <a:p>
          <a:pPr marL="114300" lvl="1" indent="-114300" algn="l" defTabSz="5778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US" sz="1300" kern="1200"/>
            <a:t>Employees Share</a:t>
          </a:r>
        </a:p>
      </dsp:txBody>
      <dsp:txXfrm>
        <a:off x="3188595" y="883682"/>
        <a:ext cx="1216422" cy="771409"/>
      </dsp:txXfrm>
    </dsp:sp>
    <dsp:sp modelId="{04AC5C0F-3B2B-4A95-9025-C3727E6EDC0E}">
      <dsp:nvSpPr>
        <dsp:cNvPr id="0" name=""/>
        <dsp:cNvSpPr/>
      </dsp:nvSpPr>
      <dsp:spPr>
        <a:xfrm>
          <a:off x="3445577" y="1679091"/>
          <a:ext cx="1123931" cy="446950"/>
        </a:xfrm>
        <a:prstGeom prst="roundRect">
          <a:avLst>
            <a:gd name="adj" fmla="val 10000"/>
          </a:avLst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24765" tIns="16510" rIns="24765" bIns="16510" numCol="1" spcCol="1270" anchor="ctr" anchorCtr="0">
          <a:noAutofit/>
        </a:bodyPr>
        <a:lstStyle/>
        <a:p>
          <a:pPr marL="0" lvl="0" indent="0" algn="ctr" defTabSz="5778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US" sz="1300" kern="1200"/>
            <a:t>Implied Valuation</a:t>
          </a:r>
        </a:p>
      </dsp:txBody>
      <dsp:txXfrm>
        <a:off x="3458668" y="1692182"/>
        <a:ext cx="1097749" cy="42076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4">
  <dgm:title val=""/>
  <dgm:desc val=""/>
  <dgm:catLst>
    <dgm:cat type="process" pri="4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tSp" refType="w"/>
      <dgm:constr type="h" for="ch" forName="tSp" refType="h" fact="0.15"/>
      <dgm:constr type="l" for="ch" forName="tSp"/>
      <dgm:constr type="t" for="ch" forName="tSp"/>
      <dgm:constr type="w" for="ch" forName="bSp" refType="w"/>
      <dgm:constr type="h" for="ch" forName="bSp" refType="h" fact="0.15"/>
      <dgm:constr type="l" for="ch" forName="bSp"/>
      <dgm:constr type="t" for="ch" forName="bSp" refType="h" fact="0.85"/>
      <dgm:constr type="w" for="ch" forName="process" refType="w"/>
      <dgm:constr type="h" for="ch" forName="process" refType="h" fact="0.7"/>
      <dgm:constr type="l" for="ch" forName="process"/>
      <dgm:constr type="t" for="ch" forName="process" refType="h" fact="0.15"/>
    </dgm:constrLst>
    <dgm:ruleLst/>
    <dgm:layoutNode name="tSp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bSp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process">
      <dgm:choose name="Name1">
        <dgm:if name="Name2" func="var" arg="dir" op="equ" val="norm">
          <dgm:alg type="lin">
            <dgm:param type="linDir" val="fromL"/>
          </dgm:alg>
        </dgm:if>
        <dgm:else name="Name3">
          <dgm:alg type="lin">
            <dgm:param type="linDir" val="fromR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omposite1" refType="w"/>
        <dgm:constr type="w" for="ch" forName="composite2" refType="w" refFor="ch" refForName="composite1" op="equ"/>
        <dgm:constr type="h" for="ch" forName="composite1" refType="h"/>
        <dgm:constr type="h" for="ch" forName="composite2" refType="h" refFor="ch" refForName="composite1" op="equ"/>
        <dgm:constr type="primFontSz" for="des" forName="parentNode1" val="65"/>
        <dgm:constr type="primFontSz" for="des" forName="parentNode2" refType="primFontSz" refFor="des" refForName="parentNode1" op="equ"/>
        <dgm:constr type="secFontSz" for="des" forName="childNode1tx" val="65"/>
        <dgm:constr type="secFontSz" for="des" forName="childNode2tx" refType="secFontSz" refFor="des" refForName="childNode1tx" op="equ"/>
        <dgm:constr type="w" for="des" ptType="sibTrans" refType="w" refFor="ch" refForName="composite1" op="equ" fact="0.05"/>
      </dgm:constrLst>
      <dgm:ruleLst/>
      <dgm:forEach name="Name4" axis="ch" ptType="node" step="2">
        <dgm:layoutNode name="composite1">
          <dgm:alg type="composite">
            <dgm:param type="ar" val="0.943"/>
          </dgm:alg>
          <dgm:shape xmlns:r="http://schemas.openxmlformats.org/officeDocument/2006/relationships" r:blip="">
            <dgm:adjLst/>
          </dgm:shape>
          <dgm:presOf/>
          <dgm:choose name="Name5">
            <dgm:if name="Name6" func="var" arg="dir" op="equ" val="norm">
              <dgm:constrLst>
                <dgm:constr type="h" refType="w" fact="1.06"/>
                <dgm:constr type="w" for="ch" forName="dummyNode1" refType="w"/>
                <dgm:constr type="h" for="ch" forName="dummyNode1" refType="h"/>
                <dgm:constr type="t" for="ch" forName="dummyNode1"/>
                <dgm:constr type="l" for="ch" forName="dummyNode1"/>
                <dgm:constr type="w" for="ch" forName="childNode1" refType="w" fact="0.9"/>
                <dgm:constr type="h" for="ch" forName="childNode1" refType="h" fact="0.7"/>
                <dgm:constr type="t" for="ch" forName="childNode1" refType="h" fact="0.15"/>
                <dgm:constr type="l" for="ch" forName="childNode1"/>
                <dgm:constr type="w" for="ch" forName="childNode1tx" refType="w" fact="0.9"/>
                <dgm:constr type="h" for="ch" forName="childNode1tx" refType="h" fact="0.55"/>
                <dgm:constr type="t" for="ch" forName="childNode1tx" refType="h" fact="0.15"/>
                <dgm:constr type="l" for="ch" forName="childNode1tx"/>
                <dgm:constr type="w" for="ch" forName="parentNode1" refType="w" fact="0.8"/>
                <dgm:constr type="h" for="ch" forName="parentNode1" refType="h" fact="0.3"/>
                <dgm:constr type="t" for="ch" forName="parentNode1" refType="h" fact="0.7"/>
                <dgm:constr type="l" for="ch" forName="parentNode1" refType="w" fact="0.2"/>
                <dgm:constr type="w" for="ch" forName="connSite1" refType="w" fact="0.01"/>
                <dgm:constr type="h" for="ch" forName="connSite1" refType="h" fact="0.01"/>
                <dgm:constr type="t" for="ch" forName="connSite1"/>
                <dgm:constr type="l" for="ch" forName="connSite1" refType="w" fact="0.35"/>
              </dgm:constrLst>
            </dgm:if>
            <dgm:else name="Name7">
              <dgm:constrLst>
                <dgm:constr type="h" refType="w" fact="1.06"/>
                <dgm:constr type="w" for="ch" forName="dummyNode1" refType="w"/>
                <dgm:constr type="h" for="ch" forName="dummyNode1" refType="h"/>
                <dgm:constr type="t" for="ch" forName="dummyNode1"/>
                <dgm:constr type="l" for="ch" forName="dummyNode1"/>
                <dgm:constr type="w" for="ch" forName="childNode1" refType="w" fact="0.9"/>
                <dgm:constr type="h" for="ch" forName="childNode1" refType="h" fact="0.7"/>
                <dgm:constr type="t" for="ch" forName="childNode1" refType="h" fact="0.15"/>
                <dgm:constr type="l" for="ch" forName="childNode1" refType="w" fact="0.1"/>
                <dgm:constr type="w" for="ch" forName="childNode1tx" refType="w" fact="0.9"/>
                <dgm:constr type="h" for="ch" forName="childNode1tx" refType="h" fact="0.55"/>
                <dgm:constr type="t" for="ch" forName="childNode1tx" refType="h" fact="0.15"/>
                <dgm:constr type="l" for="ch" forName="childNode1tx" refType="w" fact="0.1"/>
                <dgm:constr type="w" for="ch" forName="parentNode1" refType="w" fact="0.8"/>
                <dgm:constr type="h" for="ch" forName="parentNode1" refType="h" fact="0.3"/>
                <dgm:constr type="t" for="ch" forName="parentNode1" refType="h" fact="0.7"/>
                <dgm:constr type="l" for="ch" forName="parentNode1"/>
                <dgm:constr type="w" for="ch" forName="connSite1" refType="w" fact="0.01"/>
                <dgm:constr type="h" for="ch" forName="connSite1" refType="h" fact="0.01"/>
                <dgm:constr type="t" for="ch" forName="connSite1"/>
                <dgm:constr type="l" for="ch" forName="connSite1" refType="w" fact="0.65"/>
              </dgm:constrLst>
            </dgm:else>
          </dgm:choose>
          <dgm:ruleLst/>
          <dgm:layoutNode name="dummyNode1">
            <dgm:alg type="sp"/>
            <dgm:shape xmlns:r="http://schemas.openxmlformats.org/officeDocument/2006/relationships" type="rect" r:blip="" hideGeom="1">
              <dgm:adjLst/>
            </dgm:shape>
            <dgm:presOf/>
            <dgm:constrLst/>
            <dgm:ruleLst/>
          </dgm:layoutNode>
          <dgm:layoutNode name="childNode1" styleLbl="bgAcc1">
            <dgm:varLst>
              <dgm:bulletEnabled val="1"/>
            </dgm:varLst>
            <dgm:alg type="sp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" ptType="node"/>
            <dgm:constrLst/>
            <dgm:ruleLst/>
          </dgm:layoutNode>
          <dgm:layoutNode name="childNode1tx" styleLbl="bgAcc1">
            <dgm:varLst>
              <dgm:bulletEnabled val="1"/>
            </dgm:varLst>
            <dgm:alg type="tx">
              <dgm:param type="stBulletLvl" val="1"/>
            </dgm:alg>
            <dgm:shape xmlns:r="http://schemas.openxmlformats.org/officeDocument/2006/relationships" type="roundRect" r:blip="" hideGeom="1">
              <dgm:adjLst>
                <dgm:adj idx="1" val="0.1"/>
              </dgm:adjLst>
            </dgm:shape>
            <dgm:presOf axis="des" ptType="node"/>
            <dgm:constrLst>
              <dgm:constr type="secFontSz" val="65"/>
              <dgm:constr type="primFontSz" refType="secFontSz"/>
              <dgm:constr type="tMarg" refType="secFontSz" fact="0.15"/>
              <dgm:constr type="bMarg" refType="secFontSz" fact="0.15"/>
              <dgm:constr type="lMarg" refType="secFontSz" fact="0.15"/>
              <dgm:constr type="rMarg" refType="secFontSz" fact="0.15"/>
            </dgm:constrLst>
            <dgm:ruleLst>
              <dgm:rule type="secFontSz" val="5" fact="NaN" max="NaN"/>
            </dgm:ruleLst>
          </dgm:layoutNode>
          <dgm:layoutNode name="parentNode1" styleLbl="node1">
            <dgm:varLst>
              <dgm:chMax val="1"/>
              <dgm:bulletEnabled val="1"/>
            </dgm:varLst>
            <dgm:alg type="tx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self"/>
            <dgm:constrLst>
              <dgm:constr type="tMarg" refType="primFontSz" fact="0.1"/>
              <dgm:constr type="bMarg" refType="primFontSz" fact="0.1"/>
              <dgm:constr type="lMarg" refType="primFontSz" fact="0.15"/>
              <dgm:constr type="rMarg" refType="primFontSz" fact="0.15"/>
            </dgm:constrLst>
            <dgm:ruleLst>
              <dgm:rule type="primFontSz" val="5" fact="NaN" max="NaN"/>
            </dgm:ruleLst>
          </dgm:layoutNode>
          <dgm:layoutNode name="connSite1" moveWith="childNode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forEach name="Name8" axis="followSib" ptType="sibTrans" cnt="1">
          <dgm:layoutNode name="Name9">
            <dgm:alg type="conn">
              <dgm:param type="connRout" val="curve"/>
              <dgm:param type="srcNode" val="parentNode1"/>
              <dgm:param type="dstNode" val="connSite2"/>
              <dgm:param type="begPts" val="bCtr"/>
              <dgm:param type="endPts" val="bCtr"/>
            </dgm:alg>
            <dgm:shape xmlns:r="http://schemas.openxmlformats.org/officeDocument/2006/relationships" type="conn" r:blip="" zOrderOff="-2">
              <dgm:adjLst/>
            </dgm:shape>
            <dgm:presOf axis="self"/>
            <dgm:choose name="Name10">
              <dgm:if name="Name11" func="var" arg="dir" op="equ" val="norm">
                <dgm:constrLst>
                  <dgm:constr type="h" refType="w" fact="0.35"/>
                  <dgm:constr type="wArH" refType="h"/>
                  <dgm:constr type="hArH" refType="h"/>
                  <dgm:constr type="connDist"/>
                  <dgm:constr type="diam" refType="connDist" fact="-1.15"/>
                  <dgm:constr type="begPad"/>
                  <dgm:constr type="endPad"/>
                </dgm:constrLst>
              </dgm:if>
              <dgm:else name="Name12">
                <dgm:constrLst>
                  <dgm:constr type="h" refType="w" fact="0.35"/>
                  <dgm:constr type="wArH" refType="h"/>
                  <dgm:constr type="hArH" refType="h"/>
                  <dgm:constr type="connDist"/>
                  <dgm:constr type="diam" refType="connDist" fact="1.15"/>
                  <dgm:constr type="begPad"/>
                  <dgm:constr type="endPad"/>
                </dgm:constrLst>
              </dgm:else>
            </dgm:choose>
            <dgm:ruleLst/>
          </dgm:layoutNode>
        </dgm:forEach>
        <dgm:forEach name="Name13" axis="followSib" ptType="node" cnt="1">
          <dgm:layoutNode name="composite2">
            <dgm:alg type="composite">
              <dgm:param type="ar" val="0.943"/>
            </dgm:alg>
            <dgm:shape xmlns:r="http://schemas.openxmlformats.org/officeDocument/2006/relationships" r:blip="">
              <dgm:adjLst/>
            </dgm:shape>
            <dgm:presOf/>
            <dgm:choose name="Name14">
              <dgm:if name="Name15" func="var" arg="dir" op="equ" val="norm">
                <dgm:constrLst>
                  <dgm:constr type="h" refType="w" fact="1.06"/>
                  <dgm:constr type="w" for="ch" forName="dummyNode2" refType="w"/>
                  <dgm:constr type="h" for="ch" forName="dummyNode2" refType="h"/>
                  <dgm:constr type="t" for="ch" forName="dummyNode2"/>
                  <dgm:constr type="l" for="ch" forName="dummyNode2"/>
                  <dgm:constr type="w" for="ch" forName="childNode2" refType="w" fact="0.9"/>
                  <dgm:constr type="h" for="ch" forName="childNode2" refType="h" fact="0.7"/>
                  <dgm:constr type="t" for="ch" forName="childNode2" refType="h" fact="0.15"/>
                  <dgm:constr type="l" for="ch" forName="childNode2"/>
                  <dgm:constr type="w" for="ch" forName="childNode2tx" refType="w" fact="0.9"/>
                  <dgm:constr type="h" for="ch" forName="childNode2tx" refType="h" fact="0.55"/>
                  <dgm:constr type="t" for="ch" forName="childNode2tx" refType="h" fact="0.3"/>
                  <dgm:constr type="l" for="ch" forName="childNode2tx"/>
                  <dgm:constr type="w" for="ch" forName="parentNode2" refType="w" fact="0.8"/>
                  <dgm:constr type="h" for="ch" forName="parentNode2" refType="h" fact="0.3"/>
                  <dgm:constr type="t" for="ch" forName="parentNode2"/>
                  <dgm:constr type="l" for="ch" forName="parentNode2" refType="w" fact="0.2"/>
                  <dgm:constr type="w" for="ch" forName="connSite2" refType="w" fact="0.01"/>
                  <dgm:constr type="h" for="ch" forName="connSite2" refType="h" fact="0.01"/>
                  <dgm:constr type="t" for="ch" forName="connSite2" refType="h" fact="0.99"/>
                  <dgm:constr type="l" for="ch" forName="connSite2" refType="w" fact="0.25"/>
                </dgm:constrLst>
              </dgm:if>
              <dgm:else name="Name16">
                <dgm:constrLst>
                  <dgm:constr type="h" refType="w" fact="1.06"/>
                  <dgm:constr type="w" for="ch" forName="dummyNode2" refType="w"/>
                  <dgm:constr type="h" for="ch" forName="dummyNode2" refType="h"/>
                  <dgm:constr type="t" for="ch" forName="dummyNode2"/>
                  <dgm:constr type="l" for="ch" forName="dummyNode2"/>
                  <dgm:constr type="w" for="ch" forName="childNode2" refType="w" fact="0.9"/>
                  <dgm:constr type="h" for="ch" forName="childNode2" refType="h" fact="0.7"/>
                  <dgm:constr type="t" for="ch" forName="childNode2" refType="h" fact="0.15"/>
                  <dgm:constr type="l" for="ch" forName="childNode2" refType="w" fact="0.1"/>
                  <dgm:constr type="w" for="ch" forName="childNode2tx" refType="w" fact="0.9"/>
                  <dgm:constr type="h" for="ch" forName="childNode2tx" refType="h" fact="0.55"/>
                  <dgm:constr type="t" for="ch" forName="childNode2tx" refType="h" fact="0.3"/>
                  <dgm:constr type="l" for="ch" forName="childNode2tx" refType="w" fact="0.1"/>
                  <dgm:constr type="w" for="ch" forName="parentNode2" refType="w" fact="0.8"/>
                  <dgm:constr type="h" for="ch" forName="parentNode2" refType="h" fact="0.3"/>
                  <dgm:constr type="t" for="ch" forName="parentNode2"/>
                  <dgm:constr type="l" for="ch" forName="parentNode2"/>
                  <dgm:constr type="w" for="ch" forName="connSite2" refType="w" fact="0.01"/>
                  <dgm:constr type="h" for="ch" forName="connSite2" refType="h" fact="0.01"/>
                  <dgm:constr type="t" for="ch" forName="connSite2" refType="h" fact="0.99"/>
                  <dgm:constr type="l" for="ch" forName="connSite2" refType="w" fact="0.85"/>
                </dgm:constrLst>
              </dgm:else>
            </dgm:choose>
            <dgm:ruleLst/>
            <dgm:layoutNode name="dummyNode2">
              <dgm:alg type="sp"/>
              <dgm:shape xmlns:r="http://schemas.openxmlformats.org/officeDocument/2006/relationships" type="rect" r:blip="" hideGeom="1">
                <dgm:adjLst/>
              </dgm:shape>
              <dgm:presOf/>
              <dgm:constrLst/>
              <dgm:ruleLst/>
            </dgm:layoutNode>
            <dgm:layoutNode name="childNode2" styleLbl="bgAcc1">
              <dgm:varLst>
                <dgm:bulletEnabled val="1"/>
              </dgm:varLst>
              <dgm:alg type="sp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des" ptType="node"/>
              <dgm:constrLst/>
              <dgm:ruleLst/>
            </dgm:layoutNode>
            <dgm:layoutNode name="childNode2tx" styleLbl="bgAcc1">
              <dgm:varLst>
                <dgm:bulletEnabled val="1"/>
              </dgm:varLst>
              <dgm:alg type="tx">
                <dgm:param type="stBulletLvl" val="1"/>
              </dgm:alg>
              <dgm:shape xmlns:r="http://schemas.openxmlformats.org/officeDocument/2006/relationships" type="roundRect" r:blip="" hideGeom="1">
                <dgm:adjLst>
                  <dgm:adj idx="1" val="0.1"/>
                </dgm:adjLst>
              </dgm:shape>
              <dgm:presOf axis="des" ptType="node"/>
              <dgm:constrLst>
                <dgm:constr type="secFontSz" val="65"/>
                <dgm:constr type="primFontSz" refType="secFontSz"/>
                <dgm:constr type="tMarg" refType="secFontSz" fact="0.15"/>
                <dgm:constr type="bMarg" refType="secFontSz" fact="0.15"/>
                <dgm:constr type="lMarg" refType="secFontSz" fact="0.15"/>
                <dgm:constr type="rMarg" refType="secFontSz" fact="0.15"/>
              </dgm:constrLst>
              <dgm:ruleLst>
                <dgm:rule type="secFontSz" val="5" fact="NaN" max="NaN"/>
              </dgm:ruleLst>
            </dgm:layoutNode>
            <dgm:layoutNode name="parentNode2" styleLbl="node1">
              <dgm:varLst>
                <dgm:chMax val="0"/>
                <dgm:bulletEnabled val="1"/>
              </dgm:varLst>
              <dgm:alg type="tx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self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</dgm:ruleLst>
            </dgm:layoutNode>
            <dgm:layoutNode name="connSite2" moveWith="childNode2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layoutNode>
          <dgm:forEach name="Name17" axis="followSib" ptType="sibTrans" cnt="1">
            <dgm:layoutNode name="Name18">
              <dgm:alg type="conn">
                <dgm:param type="connRout" val="curve"/>
                <dgm:param type="srcNode" val="parentNode2"/>
                <dgm:param type="dstNode" val="connSite1"/>
                <dgm:param type="begPts" val="tCtr"/>
                <dgm:param type="endPts" val="tCtr"/>
              </dgm:alg>
              <dgm:shape xmlns:r="http://schemas.openxmlformats.org/officeDocument/2006/relationships" type="conn" r:blip="" zOrderOff="-2">
                <dgm:adjLst/>
              </dgm:shape>
              <dgm:presOf axis="self"/>
              <dgm:choose name="Name19">
                <dgm:if name="Name20" func="var" arg="dir" op="equ" val="norm">
                  <dgm:constrLst>
                    <dgm:constr type="h" refType="w" fact="0.35"/>
                    <dgm:constr type="wArH" refType="h"/>
                    <dgm:constr type="hArH" refType="h"/>
                    <dgm:constr type="connDist"/>
                    <dgm:constr type="diam" refType="connDist" fact="1.15"/>
                    <dgm:constr type="begPad"/>
                    <dgm:constr type="endPad"/>
                  </dgm:constrLst>
                </dgm:if>
                <dgm:else name="Name21">
                  <dgm:constrLst>
                    <dgm:constr type="h" refType="w" fact="0.35"/>
                    <dgm:constr type="wArH" refType="h"/>
                    <dgm:constr type="hArH" refType="h"/>
                    <dgm:constr type="connDist"/>
                    <dgm:constr type="diam" refType="connDist" fact="-1.15"/>
                    <dgm:constr type="begPad"/>
                    <dgm:constr type="endPad"/>
                  </dgm:constrLst>
                </dgm:else>
              </dgm:choose>
              <dgm:ruleLst/>
            </dgm:layoutNode>
          </dgm:forEach>
        </dgm:forEach>
      </dgm:forEach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273050</xdr:colOff>
      <xdr:row>8</xdr:row>
      <xdr:rowOff>3810</xdr:rowOff>
    </xdr:from>
    <xdr:to>
      <xdr:col>12</xdr:col>
      <xdr:colOff>577850</xdr:colOff>
      <xdr:row>23</xdr:row>
      <xdr:rowOff>3810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16327F4-AE0B-809C-068C-A937266234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853440</xdr:colOff>
      <xdr:row>18</xdr:row>
      <xdr:rowOff>156210</xdr:rowOff>
    </xdr:from>
    <xdr:to>
      <xdr:col>12</xdr:col>
      <xdr:colOff>7620</xdr:colOff>
      <xdr:row>32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28CA861-C505-7902-BA87-D7B4571CEB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9870f9c02b3cf52/Documents/EMBA/(0)%20Corporate%20Finance%20(SM)/Book%20-%20VC%20%5e0%20Finance%20of%20Innovation/14.%20RE%20Option%20Valuation-1.xlsx" TargetMode="External"/><Relationship Id="rId1" Type="http://schemas.openxmlformats.org/officeDocument/2006/relationships/externalLinkPath" Target="14.%20RE%20Option%20Valuation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C-Method (10.1 - 10.2)"/>
      <sheetName val="RP-Valuation (14.1)"/>
      <sheetName val="RP+2X-LP (14.2)"/>
      <sheetName val="RP+LP+D (14.3)"/>
      <sheetName val="Options (SM)"/>
    </sheetNames>
    <sheetDataSet>
      <sheetData sheetId="0" refreshError="1"/>
      <sheetData sheetId="1" refreshError="1"/>
      <sheetData sheetId="2">
        <row r="4">
          <cell r="D4">
            <v>5000000</v>
          </cell>
        </row>
        <row r="10">
          <cell r="H10">
            <v>2</v>
          </cell>
        </row>
        <row r="15">
          <cell r="H15">
            <v>18000000</v>
          </cell>
        </row>
      </sheetData>
      <sheetData sheetId="3">
        <row r="12">
          <cell r="H12">
            <v>8000000</v>
          </cell>
        </row>
        <row r="15">
          <cell r="H15">
            <v>18000000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opLeftCell="A9" zoomScale="120" zoomScaleNormal="120" workbookViewId="0">
      <selection activeCell="O25" sqref="O25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C9D4-60BA-4F29-8A5A-459A799D3D3A}">
  <sheetPr>
    <tabColor rgb="FFFFC000"/>
  </sheetPr>
  <dimension ref="B1:T27"/>
  <sheetViews>
    <sheetView showGridLines="0" workbookViewId="0">
      <selection activeCell="F25" sqref="F25"/>
    </sheetView>
  </sheetViews>
  <sheetFormatPr defaultRowHeight="13.8" x14ac:dyDescent="0.25"/>
  <cols>
    <col min="1" max="1" width="3.44140625" style="2" customWidth="1"/>
    <col min="2" max="2" width="2.88671875" style="2" customWidth="1"/>
    <col min="3" max="3" width="26.44140625" style="2" customWidth="1"/>
    <col min="4" max="4" width="16.44140625" style="2" customWidth="1"/>
    <col min="5" max="5" width="2.77734375" style="2" customWidth="1"/>
    <col min="6" max="6" width="2.88671875" style="2" customWidth="1"/>
    <col min="7" max="7" width="31.21875" style="2" bestFit="1" customWidth="1"/>
    <col min="8" max="8" width="16" style="2" customWidth="1"/>
    <col min="9" max="9" width="2.33203125" style="2" customWidth="1"/>
    <col min="10" max="10" width="3.5546875" style="2" bestFit="1" customWidth="1"/>
    <col min="11" max="11" width="10.33203125" style="2" bestFit="1" customWidth="1"/>
    <col min="12" max="18" width="12.21875" style="2" customWidth="1"/>
    <col min="19" max="1995" width="8.88671875" style="2"/>
    <col min="1996" max="1996" width="2.5546875" style="2" customWidth="1"/>
    <col min="1997" max="2000" width="8.88671875" style="2"/>
    <col min="2001" max="2001" width="2.5546875" style="2" customWidth="1"/>
    <col min="2002" max="16384" width="8.88671875" style="2"/>
  </cols>
  <sheetData>
    <row r="1" spans="2:20" ht="14.4" thickBot="1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2:20" ht="14.4" thickBot="1" x14ac:dyDescent="0.3">
      <c r="B2" s="3"/>
      <c r="C2" s="4" t="s">
        <v>0</v>
      </c>
      <c r="D2" s="5"/>
      <c r="E2" s="1"/>
      <c r="F2" s="3"/>
      <c r="G2" s="4" t="s">
        <v>1</v>
      </c>
      <c r="H2" s="5"/>
      <c r="I2" s="1"/>
      <c r="J2" s="6" t="s">
        <v>2</v>
      </c>
      <c r="K2" s="6"/>
      <c r="L2" s="6"/>
      <c r="M2" s="6"/>
      <c r="N2" s="6"/>
      <c r="O2" s="6"/>
      <c r="P2" s="6"/>
      <c r="Q2" s="6"/>
      <c r="R2" s="6"/>
      <c r="S2" s="1"/>
      <c r="T2" s="1"/>
    </row>
    <row r="3" spans="2:20" ht="14.4" thickBot="1" x14ac:dyDescent="0.3">
      <c r="B3" s="7"/>
      <c r="C3" s="1" t="s">
        <v>3</v>
      </c>
      <c r="D3" s="8">
        <v>6000000</v>
      </c>
      <c r="E3" s="1"/>
      <c r="F3" s="7"/>
      <c r="G3" s="1" t="s">
        <v>4</v>
      </c>
      <c r="H3" s="8">
        <v>100000000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2:20" x14ac:dyDescent="0.25">
      <c r="B4" s="7"/>
      <c r="C4" s="1" t="s">
        <v>5</v>
      </c>
      <c r="D4" s="8">
        <v>300000000</v>
      </c>
      <c r="E4" s="1"/>
      <c r="F4" s="7"/>
      <c r="G4" s="1" t="s">
        <v>6</v>
      </c>
      <c r="H4" s="9">
        <v>10</v>
      </c>
      <c r="I4" s="1"/>
      <c r="J4" s="10"/>
      <c r="K4" s="11"/>
      <c r="L4" s="12" t="s">
        <v>5</v>
      </c>
      <c r="M4" s="13"/>
      <c r="N4" s="13"/>
      <c r="O4" s="13"/>
      <c r="P4" s="13"/>
      <c r="Q4" s="13"/>
      <c r="R4" s="14"/>
      <c r="S4" s="1"/>
      <c r="T4" s="1"/>
    </row>
    <row r="5" spans="2:20" x14ac:dyDescent="0.25">
      <c r="B5" s="7"/>
      <c r="C5" s="1" t="s">
        <v>7</v>
      </c>
      <c r="D5" s="15">
        <v>5</v>
      </c>
      <c r="E5" s="1"/>
      <c r="F5" s="7"/>
      <c r="G5" s="1" t="s">
        <v>8</v>
      </c>
      <c r="H5" s="16">
        <v>0.02</v>
      </c>
      <c r="I5" s="1"/>
      <c r="J5" s="17"/>
      <c r="K5" s="18">
        <f>H19</f>
        <v>-790298.50746268686</v>
      </c>
      <c r="L5" s="19">
        <v>100</v>
      </c>
      <c r="M5" s="19">
        <f>L5+100</f>
        <v>200</v>
      </c>
      <c r="N5" s="19">
        <f t="shared" ref="N5:R5" si="0">M5+100</f>
        <v>300</v>
      </c>
      <c r="O5" s="19">
        <f t="shared" si="0"/>
        <v>400</v>
      </c>
      <c r="P5" s="19">
        <f t="shared" si="0"/>
        <v>500</v>
      </c>
      <c r="Q5" s="19">
        <f t="shared" si="0"/>
        <v>600</v>
      </c>
      <c r="R5" s="20">
        <f t="shared" si="0"/>
        <v>700</v>
      </c>
      <c r="S5" s="1"/>
      <c r="T5" s="1"/>
    </row>
    <row r="6" spans="2:20" x14ac:dyDescent="0.25">
      <c r="B6" s="7"/>
      <c r="C6" s="1" t="s">
        <v>9</v>
      </c>
      <c r="D6" s="21">
        <v>0.3</v>
      </c>
      <c r="E6" s="1"/>
      <c r="F6" s="7"/>
      <c r="G6" s="1" t="s">
        <v>10</v>
      </c>
      <c r="H6" s="16">
        <v>0.2</v>
      </c>
      <c r="I6" s="1"/>
      <c r="J6" s="22" t="s">
        <v>11</v>
      </c>
      <c r="K6" s="23">
        <v>0.1</v>
      </c>
      <c r="L6" s="24">
        <f t="dataTable" ref="L6:R14" dt2D="1" dtr="1" r1="D4" r2="D6"/>
        <v>-7499999.254848334</v>
      </c>
      <c r="M6" s="24">
        <v>-7499998.509696668</v>
      </c>
      <c r="N6" s="24">
        <v>-7499997.764545002</v>
      </c>
      <c r="O6" s="24">
        <v>-7499997.019393337</v>
      </c>
      <c r="P6" s="24">
        <v>-7499996.274241671</v>
      </c>
      <c r="Q6" s="24">
        <v>-7499995.529090005</v>
      </c>
      <c r="R6" s="25">
        <v>-7499994.783938339</v>
      </c>
      <c r="S6" s="1"/>
      <c r="T6" s="1"/>
    </row>
    <row r="7" spans="2:20" x14ac:dyDescent="0.25">
      <c r="B7" s="7"/>
      <c r="C7" s="1" t="s">
        <v>12</v>
      </c>
      <c r="D7" s="21">
        <v>0.15</v>
      </c>
      <c r="E7" s="1"/>
      <c r="F7" s="26"/>
      <c r="G7" s="27" t="s">
        <v>13</v>
      </c>
      <c r="H7" s="28">
        <v>2.5</v>
      </c>
      <c r="I7" s="1"/>
      <c r="J7" s="29"/>
      <c r="K7" s="23">
        <f t="shared" ref="K7:K14" si="1">K6+10%</f>
        <v>0.2</v>
      </c>
      <c r="L7" s="24">
        <v>-7499998.5104373759</v>
      </c>
      <c r="M7" s="24">
        <v>-7499997.0208747517</v>
      </c>
      <c r="N7" s="24">
        <v>-7499995.5313121276</v>
      </c>
      <c r="O7" s="24">
        <v>-7499994.0417495025</v>
      </c>
      <c r="P7" s="24">
        <v>-7499992.5521868784</v>
      </c>
      <c r="Q7" s="24">
        <v>-7499991.0626242543</v>
      </c>
      <c r="R7" s="25">
        <v>-7499989.5730616301</v>
      </c>
      <c r="S7" s="1"/>
      <c r="T7" s="1"/>
    </row>
    <row r="8" spans="2:20" x14ac:dyDescent="0.25">
      <c r="B8" s="7"/>
      <c r="C8" s="1" t="s">
        <v>14</v>
      </c>
      <c r="D8" s="30">
        <v>1</v>
      </c>
      <c r="E8" s="1"/>
      <c r="F8" s="7"/>
      <c r="G8" s="1"/>
      <c r="H8" s="31"/>
      <c r="I8" s="1"/>
      <c r="J8" s="29"/>
      <c r="K8" s="23">
        <f t="shared" si="1"/>
        <v>0.30000000000000004</v>
      </c>
      <c r="L8" s="24">
        <v>-7499997.7634328362</v>
      </c>
      <c r="M8" s="24">
        <v>-7499995.5268656714</v>
      </c>
      <c r="N8" s="24">
        <v>-7499993.2902985075</v>
      </c>
      <c r="O8" s="24">
        <v>-7499991.0537313437</v>
      </c>
      <c r="P8" s="24">
        <v>-7499988.8171641789</v>
      </c>
      <c r="Q8" s="24">
        <v>-7499986.5805970151</v>
      </c>
      <c r="R8" s="25">
        <v>-7499984.3440298503</v>
      </c>
      <c r="S8" s="1"/>
      <c r="T8" s="1"/>
    </row>
    <row r="9" spans="2:20" x14ac:dyDescent="0.25">
      <c r="B9" s="26"/>
      <c r="C9" s="27" t="s">
        <v>15</v>
      </c>
      <c r="D9" s="32">
        <v>0.33300000000000002</v>
      </c>
      <c r="E9" s="1"/>
      <c r="F9" s="33"/>
      <c r="G9" s="34" t="s">
        <v>16</v>
      </c>
      <c r="H9" s="35"/>
      <c r="I9" s="1"/>
      <c r="J9" s="29"/>
      <c r="K9" s="23">
        <f t="shared" si="1"/>
        <v>0.4</v>
      </c>
      <c r="L9" s="24">
        <v>-7499997.0208747517</v>
      </c>
      <c r="M9" s="24">
        <v>-7499994.0417495025</v>
      </c>
      <c r="N9" s="24">
        <v>-7499991.0626242543</v>
      </c>
      <c r="O9" s="24">
        <v>-7499988.083499006</v>
      </c>
      <c r="P9" s="24">
        <v>-7499985.1043737577</v>
      </c>
      <c r="Q9" s="24">
        <v>-7499982.1252485085</v>
      </c>
      <c r="R9" s="25">
        <v>-7499979.1461232603</v>
      </c>
      <c r="S9" s="1"/>
      <c r="T9" s="1"/>
    </row>
    <row r="10" spans="2:20" ht="14.4" customHeight="1" x14ac:dyDescent="0.25">
      <c r="B10" s="36"/>
      <c r="C10" s="37"/>
      <c r="D10" s="38"/>
      <c r="E10" s="1"/>
      <c r="F10" s="7"/>
      <c r="G10" s="1" t="s">
        <v>17</v>
      </c>
      <c r="H10" s="39">
        <f>H5*H4*H3</f>
        <v>20000000</v>
      </c>
      <c r="I10" s="1"/>
      <c r="J10" s="29"/>
      <c r="K10" s="23">
        <f t="shared" si="1"/>
        <v>0.5</v>
      </c>
      <c r="L10" s="24">
        <v>-7499996.2723880596</v>
      </c>
      <c r="M10" s="24">
        <v>-7499992.5447761193</v>
      </c>
      <c r="N10" s="24">
        <v>-7499988.8171641789</v>
      </c>
      <c r="O10" s="24">
        <v>-7499985.0895522386</v>
      </c>
      <c r="P10" s="24">
        <v>-7499981.3619402982</v>
      </c>
      <c r="Q10" s="24">
        <v>-7499977.6343283579</v>
      </c>
      <c r="R10" s="25">
        <v>-7499973.9067164175</v>
      </c>
      <c r="S10" s="1"/>
      <c r="T10" s="1"/>
    </row>
    <row r="11" spans="2:20" ht="14.4" customHeight="1" x14ac:dyDescent="0.25">
      <c r="B11" s="33"/>
      <c r="C11" s="34" t="s">
        <v>18</v>
      </c>
      <c r="D11" s="35"/>
      <c r="E11" s="1"/>
      <c r="F11" s="7"/>
      <c r="G11" s="40" t="s">
        <v>19</v>
      </c>
      <c r="H11" s="39">
        <f>H3-H10</f>
        <v>80000000</v>
      </c>
      <c r="I11" s="1"/>
      <c r="J11" s="29"/>
      <c r="K11" s="23">
        <f t="shared" si="1"/>
        <v>0.6</v>
      </c>
      <c r="L11" s="24">
        <v>-7499995.5268656714</v>
      </c>
      <c r="M11" s="24">
        <v>-7499991.0537313437</v>
      </c>
      <c r="N11" s="24">
        <v>-7499986.5805970151</v>
      </c>
      <c r="O11" s="24">
        <v>-7499982.1074626865</v>
      </c>
      <c r="P11" s="24">
        <v>-7499977.6343283579</v>
      </c>
      <c r="Q11" s="24">
        <v>-7499973.1611940302</v>
      </c>
      <c r="R11" s="25">
        <v>-7499968.6880597016</v>
      </c>
      <c r="S11" s="1"/>
      <c r="T11" s="1"/>
    </row>
    <row r="12" spans="2:20" x14ac:dyDescent="0.25">
      <c r="B12" s="7"/>
      <c r="C12" s="1" t="s">
        <v>20</v>
      </c>
      <c r="D12" s="41">
        <f>MROUND((1+D7)^D5/D6,0.01)</f>
        <v>6.7</v>
      </c>
      <c r="E12" s="1"/>
      <c r="F12" s="7"/>
      <c r="G12" s="1" t="s">
        <v>21</v>
      </c>
      <c r="H12" s="39">
        <f>H3</f>
        <v>100000000</v>
      </c>
      <c r="I12" s="1"/>
      <c r="J12" s="29"/>
      <c r="K12" s="23">
        <f t="shared" si="1"/>
        <v>0.7</v>
      </c>
      <c r="L12" s="24">
        <v>-7499994.7787456447</v>
      </c>
      <c r="M12" s="24">
        <v>-7499989.5574912895</v>
      </c>
      <c r="N12" s="24">
        <v>-7499984.3362369342</v>
      </c>
      <c r="O12" s="24">
        <v>-7499979.114982578</v>
      </c>
      <c r="P12" s="24">
        <v>-7499973.8937282227</v>
      </c>
      <c r="Q12" s="24">
        <v>-7499968.6724738674</v>
      </c>
      <c r="R12" s="25">
        <v>-7499963.4512195121</v>
      </c>
      <c r="S12" s="1"/>
      <c r="T12" s="1"/>
    </row>
    <row r="13" spans="2:20" x14ac:dyDescent="0.25">
      <c r="B13" s="7"/>
      <c r="C13" s="1" t="s">
        <v>22</v>
      </c>
      <c r="D13" s="42">
        <f>D12^(1/D5)-1</f>
        <v>0.46290108002652519</v>
      </c>
      <c r="E13" s="1"/>
      <c r="F13" s="26"/>
      <c r="G13" s="27" t="s">
        <v>23</v>
      </c>
      <c r="H13" s="43">
        <f>H6*(H7*H11-H12)/(H7*H11)</f>
        <v>0.1</v>
      </c>
      <c r="I13" s="1"/>
      <c r="J13" s="29"/>
      <c r="K13" s="23">
        <f t="shared" si="1"/>
        <v>0.79999999999999993</v>
      </c>
      <c r="L13" s="24">
        <v>-7499994.029880478</v>
      </c>
      <c r="M13" s="24">
        <v>-7499988.0597609561</v>
      </c>
      <c r="N13" s="24">
        <v>-7499982.0896414341</v>
      </c>
      <c r="O13" s="24">
        <v>-7499976.1195219122</v>
      </c>
      <c r="P13" s="24">
        <v>-7499970.1494023902</v>
      </c>
      <c r="Q13" s="24">
        <v>-7499964.1792828683</v>
      </c>
      <c r="R13" s="25">
        <v>-7499958.2091633463</v>
      </c>
      <c r="S13" s="1"/>
      <c r="T13" s="1"/>
    </row>
    <row r="14" spans="2:20" ht="14.4" thickBot="1" x14ac:dyDescent="0.3">
      <c r="B14" s="7"/>
      <c r="C14" s="1" t="s">
        <v>24</v>
      </c>
      <c r="D14" s="44" cm="1">
        <f t="array" ref="D14">_xlfn.IFS(D8=1,50%,D8=2,60%,D8=3,67%,D8=4,70%,D8=5,100%)</f>
        <v>0.5</v>
      </c>
      <c r="E14" s="1"/>
      <c r="F14" s="7"/>
      <c r="G14" s="1"/>
      <c r="H14" s="31"/>
      <c r="I14" s="1"/>
      <c r="J14" s="45"/>
      <c r="K14" s="46">
        <f t="shared" si="1"/>
        <v>0.89999999999999991</v>
      </c>
      <c r="L14" s="47">
        <v>-7499993.2802690584</v>
      </c>
      <c r="M14" s="47">
        <v>-7499986.5605381168</v>
      </c>
      <c r="N14" s="47">
        <v>-7499979.8408071753</v>
      </c>
      <c r="O14" s="47">
        <v>-7499973.1210762328</v>
      </c>
      <c r="P14" s="47">
        <v>-7499966.4013452912</v>
      </c>
      <c r="Q14" s="47">
        <v>-7499959.6816143496</v>
      </c>
      <c r="R14" s="48">
        <v>-7499952.961883408</v>
      </c>
      <c r="S14" s="1"/>
      <c r="T14" s="1"/>
    </row>
    <row r="15" spans="2:20" x14ac:dyDescent="0.25">
      <c r="B15" s="26"/>
      <c r="C15" s="27" t="s">
        <v>25</v>
      </c>
      <c r="D15" s="49">
        <f>D4*D14/D12</f>
        <v>22388059.701492537</v>
      </c>
      <c r="E15" s="1"/>
      <c r="F15" s="33"/>
      <c r="G15" s="34" t="s">
        <v>26</v>
      </c>
      <c r="H15" s="35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2:20" ht="14.4" customHeight="1" x14ac:dyDescent="0.25">
      <c r="B16" s="36"/>
      <c r="C16" s="37"/>
      <c r="D16" s="38"/>
      <c r="E16" s="1"/>
      <c r="F16" s="7"/>
      <c r="G16" s="1" t="s">
        <v>27</v>
      </c>
      <c r="H16" s="39">
        <f>D18*H13</f>
        <v>745522.38805970154</v>
      </c>
      <c r="I16" s="1"/>
      <c r="J16" s="50"/>
      <c r="K16" s="50"/>
      <c r="L16" s="50"/>
      <c r="M16" s="50"/>
      <c r="N16" s="50"/>
      <c r="O16" s="50"/>
      <c r="P16" s="50"/>
      <c r="Q16" s="50"/>
      <c r="R16" s="50"/>
      <c r="S16" s="1"/>
      <c r="T16" s="1"/>
    </row>
    <row r="17" spans="2:20" x14ac:dyDescent="0.25">
      <c r="B17" s="33"/>
      <c r="C17" s="34" t="s">
        <v>26</v>
      </c>
      <c r="D17" s="35"/>
      <c r="E17" s="1"/>
      <c r="F17" s="7"/>
      <c r="G17" s="1" t="s">
        <v>28</v>
      </c>
      <c r="H17" s="39">
        <f>(1-H13)*D18</f>
        <v>6709701.4925373131</v>
      </c>
      <c r="I17" s="1"/>
      <c r="J17" s="50"/>
      <c r="K17" s="50"/>
      <c r="L17" s="50"/>
      <c r="M17" s="50"/>
      <c r="N17" s="50"/>
      <c r="O17" s="50"/>
      <c r="P17" s="50"/>
      <c r="Q17" s="50"/>
      <c r="R17" s="50"/>
      <c r="S17" s="1"/>
      <c r="T17" s="1"/>
    </row>
    <row r="18" spans="2:20" x14ac:dyDescent="0.25">
      <c r="B18" s="7"/>
      <c r="C18" s="1" t="s">
        <v>29</v>
      </c>
      <c r="D18" s="39">
        <f>D15*D9</f>
        <v>7455223.8805970149</v>
      </c>
      <c r="E18" s="1"/>
      <c r="F18" s="7"/>
      <c r="G18" s="1" t="s">
        <v>30</v>
      </c>
      <c r="H18" s="39">
        <f>H3/H11*D3</f>
        <v>7500000</v>
      </c>
      <c r="I18" s="1"/>
      <c r="J18" s="50"/>
      <c r="K18" s="50"/>
      <c r="L18" s="50"/>
      <c r="M18" s="50"/>
      <c r="N18" s="50"/>
      <c r="O18" s="50"/>
      <c r="P18" s="50"/>
      <c r="Q18" s="50"/>
      <c r="R18" s="50"/>
      <c r="S18" s="1"/>
      <c r="T18" s="1"/>
    </row>
    <row r="19" spans="2:20" x14ac:dyDescent="0.25">
      <c r="B19" s="7"/>
      <c r="C19" s="1" t="s">
        <v>31</v>
      </c>
      <c r="D19" s="39">
        <f>D18-D3</f>
        <v>1455223.8805970149</v>
      </c>
      <c r="E19" s="1"/>
      <c r="F19" s="7"/>
      <c r="G19" s="1" t="s">
        <v>32</v>
      </c>
      <c r="H19" s="39">
        <f>H17-H18</f>
        <v>-790298.50746268686</v>
      </c>
      <c r="I19" s="1"/>
      <c r="J19" s="50"/>
      <c r="K19" s="50"/>
      <c r="L19" s="50"/>
      <c r="M19" s="50"/>
      <c r="N19" s="50"/>
      <c r="O19" s="50"/>
      <c r="P19" s="50"/>
      <c r="Q19" s="50"/>
      <c r="R19" s="50"/>
      <c r="S19" s="1"/>
      <c r="T19" s="1"/>
    </row>
    <row r="20" spans="2:20" ht="14.4" thickBot="1" x14ac:dyDescent="0.3">
      <c r="B20" s="51"/>
      <c r="C20" s="52" t="s">
        <v>33</v>
      </c>
      <c r="D20" s="53" t="str">
        <f>IF(D18-D3&gt;0,"Positive", "Negative")</f>
        <v>Positive</v>
      </c>
      <c r="E20" s="1"/>
      <c r="F20" s="51"/>
      <c r="G20" s="52" t="s">
        <v>33</v>
      </c>
      <c r="H20" s="53" t="str">
        <f>IF(H17-H18&gt;0,"Positive", "Negative")</f>
        <v>Negative</v>
      </c>
      <c r="I20" s="1"/>
      <c r="J20" s="50"/>
      <c r="K20" s="50"/>
      <c r="L20" s="50"/>
      <c r="M20" s="50"/>
      <c r="N20" s="50"/>
      <c r="O20" s="50"/>
      <c r="P20" s="50"/>
      <c r="Q20" s="50"/>
      <c r="R20" s="50"/>
      <c r="S20" s="1"/>
      <c r="T20" s="1"/>
    </row>
    <row r="21" spans="2:20" x14ac:dyDescent="0.25">
      <c r="B21" s="1"/>
      <c r="C21" s="1"/>
      <c r="D21" s="1"/>
      <c r="E21" s="1"/>
      <c r="F21" s="1"/>
      <c r="G21" s="1"/>
      <c r="H21" s="1"/>
      <c r="I21" s="1"/>
      <c r="J21" s="50"/>
      <c r="K21" s="50"/>
      <c r="L21" s="50"/>
      <c r="M21" s="50"/>
      <c r="N21" s="50"/>
      <c r="O21" s="50"/>
      <c r="P21" s="50"/>
      <c r="Q21" s="50"/>
      <c r="R21" s="50"/>
      <c r="S21" s="1"/>
      <c r="T21" s="1"/>
    </row>
    <row r="22" spans="2:20" x14ac:dyDescent="0.25">
      <c r="B22" s="1"/>
      <c r="C22" s="1"/>
      <c r="D22" s="54"/>
      <c r="E22" s="1"/>
      <c r="F22" s="1"/>
      <c r="G22" s="1"/>
      <c r="H22" s="1"/>
      <c r="I22" s="1"/>
      <c r="J22" s="50"/>
      <c r="K22" s="50"/>
      <c r="L22" s="50"/>
      <c r="M22" s="50"/>
      <c r="N22" s="50"/>
      <c r="O22" s="50"/>
      <c r="P22" s="50"/>
      <c r="Q22" s="50"/>
      <c r="R22" s="50"/>
      <c r="S22" s="1"/>
      <c r="T22" s="1"/>
    </row>
    <row r="23" spans="2:20" x14ac:dyDescent="0.25">
      <c r="B23" s="1"/>
      <c r="C23" s="1"/>
      <c r="D23" s="1"/>
      <c r="E23" s="1"/>
      <c r="F23" s="1"/>
      <c r="G23" s="1"/>
      <c r="H23" s="1"/>
      <c r="I23" s="1"/>
      <c r="J23" s="50"/>
      <c r="K23" s="50"/>
      <c r="L23" s="50"/>
      <c r="M23" s="50"/>
      <c r="N23" s="50"/>
      <c r="O23" s="50"/>
      <c r="P23" s="50"/>
      <c r="Q23" s="50"/>
      <c r="R23" s="50"/>
      <c r="S23" s="1"/>
      <c r="T23" s="1"/>
    </row>
    <row r="24" spans="2:20" x14ac:dyDescent="0.25">
      <c r="B24" s="1"/>
      <c r="C24" s="1"/>
      <c r="D24" s="1"/>
      <c r="E24" s="1"/>
      <c r="F24" s="1"/>
      <c r="G24" s="1"/>
      <c r="H24" s="1"/>
      <c r="I24" s="1"/>
      <c r="J24" s="50"/>
      <c r="K24" s="50"/>
      <c r="L24" s="50"/>
      <c r="M24" s="50"/>
      <c r="N24" s="50"/>
      <c r="O24" s="50"/>
      <c r="P24" s="50"/>
      <c r="Q24" s="50"/>
      <c r="R24" s="50"/>
      <c r="S24" s="1"/>
      <c r="T24" s="1"/>
    </row>
    <row r="25" spans="2:20" x14ac:dyDescent="0.25">
      <c r="B25" s="1"/>
      <c r="C25" s="1"/>
      <c r="D25" s="1"/>
      <c r="E25" s="1"/>
      <c r="F25" s="1"/>
      <c r="G25" s="1"/>
      <c r="H25" s="1"/>
      <c r="I25" s="1"/>
      <c r="J25" s="50"/>
      <c r="K25" s="50"/>
      <c r="L25" s="50"/>
      <c r="M25" s="50"/>
      <c r="N25" s="50"/>
      <c r="O25" s="50"/>
      <c r="P25" s="50"/>
      <c r="Q25" s="50"/>
      <c r="R25" s="50"/>
      <c r="S25" s="1"/>
      <c r="T25" s="1"/>
    </row>
    <row r="26" spans="2:20" x14ac:dyDescent="0.25">
      <c r="B26" s="1"/>
      <c r="C26" s="1"/>
      <c r="D26" s="1"/>
      <c r="E26" s="1"/>
      <c r="F26" s="1"/>
      <c r="G26" s="1"/>
      <c r="H26" s="1"/>
      <c r="I26" s="1"/>
      <c r="J26" s="50"/>
      <c r="K26" s="50"/>
      <c r="L26" s="50"/>
      <c r="M26" s="50"/>
      <c r="N26" s="50"/>
      <c r="O26" s="50"/>
      <c r="P26" s="50"/>
      <c r="Q26" s="50"/>
      <c r="R26" s="50"/>
      <c r="S26" s="1"/>
      <c r="T26" s="1"/>
    </row>
    <row r="27" spans="2:20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</sheetData>
  <mergeCells count="3">
    <mergeCell ref="J2:R2"/>
    <mergeCell ref="L4:R4"/>
    <mergeCell ref="J6:J14"/>
  </mergeCells>
  <conditionalFormatting sqref="D20">
    <cfRule type="cellIs" dxfId="7" priority="5" operator="equal">
      <formula>"Negative"</formula>
    </cfRule>
    <cfRule type="cellIs" dxfId="6" priority="6" operator="equal">
      <formula>"Positive"</formula>
    </cfRule>
  </conditionalFormatting>
  <conditionalFormatting sqref="H20">
    <cfRule type="cellIs" dxfId="5" priority="1" operator="equal">
      <formula>"Negative"</formula>
    </cfRule>
    <cfRule type="cellIs" dxfId="4" priority="2" operator="equal">
      <formula>"Positive"</formula>
    </cfRule>
  </conditionalFormatting>
  <conditionalFormatting sqref="L6:R14">
    <cfRule type="cellIs" dxfId="3" priority="3" operator="greaterThanOrEqual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F65D1-E6AC-474D-BA7E-2D7587EF5EC6}">
  <dimension ref="B2:L35"/>
  <sheetViews>
    <sheetView showGridLines="0" tabSelected="1" workbookViewId="0">
      <selection activeCell="N30" sqref="N29:N30"/>
    </sheetView>
  </sheetViews>
  <sheetFormatPr defaultRowHeight="13.2" x14ac:dyDescent="0.25"/>
  <cols>
    <col min="1" max="1" width="8.88671875" style="59"/>
    <col min="2" max="2" width="2.5546875" style="55" bestFit="1" customWidth="1"/>
    <col min="3" max="3" width="28" style="59" bestFit="1" customWidth="1"/>
    <col min="4" max="5" width="16.6640625" style="59" customWidth="1"/>
    <col min="6" max="6" width="5.77734375" style="59" customWidth="1"/>
    <col min="7" max="7" width="25.109375" style="59" customWidth="1"/>
    <col min="8" max="8" width="14.44140625" style="59" bestFit="1" customWidth="1"/>
    <col min="9" max="9" width="12.6640625" style="59" bestFit="1" customWidth="1"/>
    <col min="10" max="10" width="12" style="59" bestFit="1" customWidth="1"/>
    <col min="11" max="11" width="14.44140625" style="59" bestFit="1" customWidth="1"/>
    <col min="12" max="12" width="20.21875" style="59" bestFit="1" customWidth="1"/>
    <col min="13" max="1985" width="8.88671875" style="59"/>
    <col min="1986" max="1986" width="2.44140625" style="59" customWidth="1"/>
    <col min="1987" max="1999" width="8.88671875" style="59"/>
    <col min="2000" max="2000" width="2.33203125" style="59" customWidth="1"/>
    <col min="2001" max="16384" width="8.88671875" style="59"/>
  </cols>
  <sheetData>
    <row r="2" spans="2:12" x14ac:dyDescent="0.25">
      <c r="C2" s="56" t="s">
        <v>0</v>
      </c>
      <c r="D2" s="57" t="s">
        <v>34</v>
      </c>
      <c r="E2" s="58"/>
      <c r="G2" s="60" t="s">
        <v>35</v>
      </c>
      <c r="H2" s="61" t="s">
        <v>36</v>
      </c>
      <c r="I2" s="62" t="s">
        <v>37</v>
      </c>
      <c r="J2" s="63" t="s">
        <v>38</v>
      </c>
    </row>
    <row r="3" spans="2:12" x14ac:dyDescent="0.25">
      <c r="C3" s="59" t="s">
        <v>39</v>
      </c>
      <c r="D3" s="58">
        <v>6000000</v>
      </c>
      <c r="E3" s="64"/>
      <c r="G3" s="65" t="s">
        <v>40</v>
      </c>
      <c r="H3" s="66">
        <f>D6</f>
        <v>10000000</v>
      </c>
      <c r="I3" s="67">
        <f>I5-I4</f>
        <v>12000000</v>
      </c>
      <c r="J3" s="68">
        <f>H3/$H$5</f>
        <v>0.66666666666666663</v>
      </c>
    </row>
    <row r="4" spans="2:12" x14ac:dyDescent="0.25">
      <c r="C4" s="59" t="s">
        <v>41</v>
      </c>
      <c r="D4" s="58">
        <v>5000000</v>
      </c>
      <c r="E4" s="58"/>
      <c r="G4" s="65" t="s">
        <v>42</v>
      </c>
      <c r="H4" s="66">
        <v>5000000</v>
      </c>
      <c r="I4" s="67">
        <f>D3</f>
        <v>6000000</v>
      </c>
      <c r="J4" s="68">
        <f>H4/$H$5</f>
        <v>0.33333333333333331</v>
      </c>
    </row>
    <row r="5" spans="2:12" x14ac:dyDescent="0.25">
      <c r="C5" s="59" t="s">
        <v>43</v>
      </c>
      <c r="D5" s="55">
        <v>1</v>
      </c>
      <c r="E5" s="58"/>
      <c r="G5" s="69" t="s">
        <v>44</v>
      </c>
      <c r="H5" s="70">
        <f>H3+H4</f>
        <v>15000000</v>
      </c>
      <c r="I5" s="71">
        <f>D3*D7/(D7-D6)</f>
        <v>18000000</v>
      </c>
      <c r="J5" s="72">
        <f>H5/$H$5</f>
        <v>1</v>
      </c>
    </row>
    <row r="6" spans="2:12" x14ac:dyDescent="0.25">
      <c r="C6" s="59" t="s">
        <v>45</v>
      </c>
      <c r="D6" s="73">
        <v>10000000</v>
      </c>
      <c r="E6" s="58"/>
    </row>
    <row r="7" spans="2:12" x14ac:dyDescent="0.25">
      <c r="C7" s="74" t="s">
        <v>46</v>
      </c>
      <c r="D7" s="75">
        <v>15000000</v>
      </c>
      <c r="E7" s="58"/>
    </row>
    <row r="8" spans="2:12" x14ac:dyDescent="0.25">
      <c r="C8" s="59" t="s">
        <v>47</v>
      </c>
      <c r="D8" s="59">
        <v>5</v>
      </c>
      <c r="E8" s="58"/>
    </row>
    <row r="9" spans="2:12" x14ac:dyDescent="0.25">
      <c r="E9" s="76"/>
      <c r="G9" s="77"/>
    </row>
    <row r="10" spans="2:12" x14ac:dyDescent="0.25">
      <c r="B10" s="78"/>
      <c r="C10" s="79" t="s">
        <v>23</v>
      </c>
      <c r="D10" s="80">
        <f>'VC-Method (10.1 - 10.2)'!H13</f>
        <v>0.1</v>
      </c>
      <c r="E10" s="76"/>
      <c r="G10" s="77"/>
    </row>
    <row r="11" spans="2:12" x14ac:dyDescent="0.25">
      <c r="B11" s="78"/>
      <c r="C11" s="79" t="s">
        <v>48</v>
      </c>
      <c r="D11" s="81">
        <v>1000000</v>
      </c>
      <c r="E11" s="76"/>
    </row>
    <row r="12" spans="2:12" x14ac:dyDescent="0.25">
      <c r="B12" s="59"/>
      <c r="E12" s="76"/>
    </row>
    <row r="13" spans="2:12" x14ac:dyDescent="0.25">
      <c r="B13" s="59"/>
      <c r="E13" s="76"/>
    </row>
    <row r="14" spans="2:12" x14ac:dyDescent="0.25">
      <c r="B14" s="74"/>
      <c r="C14" s="74" t="s">
        <v>49</v>
      </c>
      <c r="D14" s="82" t="s">
        <v>50</v>
      </c>
      <c r="E14" s="82" t="s">
        <v>51</v>
      </c>
      <c r="G14" s="74" t="s">
        <v>52</v>
      </c>
      <c r="H14" s="74"/>
      <c r="J14" s="74" t="s">
        <v>89</v>
      </c>
      <c r="K14" s="74"/>
      <c r="L14" s="74"/>
    </row>
    <row r="15" spans="2:12" x14ac:dyDescent="0.25">
      <c r="B15" s="59"/>
      <c r="C15" s="24">
        <v>0</v>
      </c>
      <c r="D15" s="24">
        <f>IF(C15&lt;$D$4,C15,$D$4+(C15-$D$4)*$J$4)</f>
        <v>0</v>
      </c>
      <c r="E15" s="76">
        <f t="shared" ref="E15:E25" si="0">D15*(1-$D$10)</f>
        <v>0</v>
      </c>
      <c r="F15" s="83"/>
      <c r="G15" s="59" t="s">
        <v>53</v>
      </c>
      <c r="H15" s="84">
        <f>H25</f>
        <v>19179883.378801282</v>
      </c>
      <c r="J15" s="153" t="s">
        <v>86</v>
      </c>
      <c r="K15" s="152">
        <f>H19/H25</f>
        <v>0.39103470300481591</v>
      </c>
      <c r="L15" s="155">
        <f>K15*H25</f>
        <v>7500000.000696565</v>
      </c>
    </row>
    <row r="16" spans="2:12" x14ac:dyDescent="0.25">
      <c r="B16" s="59"/>
      <c r="C16" s="85">
        <f t="shared" ref="C16:C25" si="1">C15+$D$11</f>
        <v>1000000</v>
      </c>
      <c r="D16" s="24">
        <f t="shared" ref="D16:D25" si="2">IF(C16&lt;$D$4,C16,$D$4+(C16-$D$4)*$J$4)</f>
        <v>1000000</v>
      </c>
      <c r="E16" s="76">
        <f t="shared" si="0"/>
        <v>900000</v>
      </c>
      <c r="F16" s="83"/>
      <c r="G16" s="86" t="s">
        <v>54</v>
      </c>
      <c r="H16" s="87">
        <f>1/SLOPE(C20:C25,D20:D25)-1/SLOPE(C15:C20,D15:D20)</f>
        <v>-0.66666666666666674</v>
      </c>
      <c r="J16" s="153" t="s">
        <v>87</v>
      </c>
      <c r="K16" s="152">
        <f>(H18-H19)/H25</f>
        <v>4.34483003338684E-2</v>
      </c>
      <c r="L16" s="156">
        <f>K16*H25</f>
        <v>833333.33341072872</v>
      </c>
    </row>
    <row r="17" spans="3:12" x14ac:dyDescent="0.25">
      <c r="C17" s="85">
        <f t="shared" si="1"/>
        <v>2000000</v>
      </c>
      <c r="D17" s="24">
        <f t="shared" si="2"/>
        <v>2000000</v>
      </c>
      <c r="E17" s="76">
        <f t="shared" si="0"/>
        <v>1800000</v>
      </c>
      <c r="F17" s="83"/>
      <c r="G17" s="59" t="s">
        <v>55</v>
      </c>
      <c r="H17" s="85">
        <f>'Options (SM)'!E19</f>
        <v>16269825.067040982</v>
      </c>
      <c r="J17" s="74" t="s">
        <v>88</v>
      </c>
      <c r="K17" s="150">
        <f>1-K15-K16</f>
        <v>0.56551699666131572</v>
      </c>
      <c r="L17" s="151">
        <f>K17*H25</f>
        <v>10846550.04469399</v>
      </c>
    </row>
    <row r="18" spans="3:12" x14ac:dyDescent="0.25">
      <c r="C18" s="85">
        <f t="shared" si="1"/>
        <v>3000000</v>
      </c>
      <c r="D18" s="24">
        <f t="shared" si="2"/>
        <v>3000000</v>
      </c>
      <c r="E18" s="76">
        <f t="shared" si="0"/>
        <v>2700000</v>
      </c>
      <c r="F18" s="83"/>
      <c r="G18" s="59" t="s">
        <v>56</v>
      </c>
      <c r="H18" s="85">
        <f>H15+H17*H16</f>
        <v>8333333.3341072928</v>
      </c>
      <c r="I18" s="149"/>
      <c r="J18" s="153" t="s">
        <v>90</v>
      </c>
      <c r="K18" s="154">
        <f>SUM(K15:K17)</f>
        <v>1</v>
      </c>
      <c r="L18" s="155">
        <f>SUM(L15:L17)</f>
        <v>19179883.378801282</v>
      </c>
    </row>
    <row r="19" spans="3:12" x14ac:dyDescent="0.25">
      <c r="C19" s="85">
        <f t="shared" si="1"/>
        <v>4000000</v>
      </c>
      <c r="D19" s="24">
        <f t="shared" si="2"/>
        <v>4000000</v>
      </c>
      <c r="E19" s="76">
        <f t="shared" si="0"/>
        <v>3600000</v>
      </c>
      <c r="F19" s="83"/>
      <c r="G19" s="59" t="s">
        <v>57</v>
      </c>
      <c r="H19" s="85">
        <f>H18*(1-D10)</f>
        <v>7500000.0006965641</v>
      </c>
    </row>
    <row r="20" spans="3:12" x14ac:dyDescent="0.25">
      <c r="C20" s="85">
        <f t="shared" si="1"/>
        <v>5000000</v>
      </c>
      <c r="D20" s="24">
        <f t="shared" si="2"/>
        <v>5000000</v>
      </c>
      <c r="E20" s="76">
        <f t="shared" si="0"/>
        <v>4500000</v>
      </c>
      <c r="F20" s="87"/>
      <c r="G20" s="59" t="s">
        <v>58</v>
      </c>
      <c r="H20" s="85">
        <f>'VC-Method (10.1 - 10.2)'!H18</f>
        <v>7500000</v>
      </c>
    </row>
    <row r="21" spans="3:12" ht="13.8" x14ac:dyDescent="0.25">
      <c r="C21" s="85">
        <f t="shared" si="1"/>
        <v>6000000</v>
      </c>
      <c r="D21" s="24">
        <f t="shared" si="2"/>
        <v>5333333.333333333</v>
      </c>
      <c r="E21" s="76">
        <f t="shared" si="0"/>
        <v>4800000</v>
      </c>
      <c r="F21" s="87"/>
      <c r="G21" s="27" t="s">
        <v>32</v>
      </c>
      <c r="H21" s="88">
        <f>H19-H20</f>
        <v>6.9656409323215485E-4</v>
      </c>
    </row>
    <row r="22" spans="3:12" ht="13.8" x14ac:dyDescent="0.25">
      <c r="C22" s="85">
        <f t="shared" si="1"/>
        <v>7000000</v>
      </c>
      <c r="D22" s="24">
        <f t="shared" si="2"/>
        <v>5666666.666666667</v>
      </c>
      <c r="E22" s="76">
        <f t="shared" si="0"/>
        <v>5100000</v>
      </c>
      <c r="F22" s="89"/>
      <c r="G22" s="1" t="s">
        <v>33</v>
      </c>
      <c r="H22" s="90" t="str">
        <f>IF(H19-H20&gt;0,"Positive", "Negative")</f>
        <v>Positive</v>
      </c>
      <c r="I22" s="85"/>
    </row>
    <row r="23" spans="3:12" x14ac:dyDescent="0.25">
      <c r="C23" s="85">
        <f t="shared" si="1"/>
        <v>8000000</v>
      </c>
      <c r="D23" s="24">
        <f t="shared" si="2"/>
        <v>6000000</v>
      </c>
      <c r="E23" s="76">
        <f t="shared" si="0"/>
        <v>5400000</v>
      </c>
      <c r="F23" s="89"/>
    </row>
    <row r="24" spans="3:12" x14ac:dyDescent="0.25">
      <c r="C24" s="85">
        <f t="shared" si="1"/>
        <v>9000000</v>
      </c>
      <c r="D24" s="24">
        <f t="shared" si="2"/>
        <v>6333333.333333333</v>
      </c>
      <c r="E24" s="76">
        <f t="shared" si="0"/>
        <v>5700000</v>
      </c>
      <c r="F24" s="89"/>
    </row>
    <row r="25" spans="3:12" ht="13.8" x14ac:dyDescent="0.25">
      <c r="C25" s="85">
        <f t="shared" si="1"/>
        <v>10000000</v>
      </c>
      <c r="D25" s="24">
        <f t="shared" si="2"/>
        <v>6666666.666666666</v>
      </c>
      <c r="E25" s="76">
        <f t="shared" si="0"/>
        <v>6000000</v>
      </c>
      <c r="F25" s="89"/>
      <c r="G25" s="1" t="s">
        <v>59</v>
      </c>
      <c r="H25" s="85">
        <v>19179883.378801282</v>
      </c>
    </row>
    <row r="26" spans="3:12" x14ac:dyDescent="0.25">
      <c r="C26" s="91"/>
      <c r="D26" s="76"/>
      <c r="E26" s="76"/>
      <c r="F26" s="76"/>
      <c r="G26" s="24"/>
    </row>
    <row r="27" spans="3:12" x14ac:dyDescent="0.25">
      <c r="C27" s="91"/>
      <c r="D27" s="76"/>
      <c r="E27" s="76"/>
      <c r="F27" s="76"/>
      <c r="G27" s="24"/>
    </row>
    <row r="28" spans="3:12" x14ac:dyDescent="0.25">
      <c r="C28" s="91"/>
      <c r="D28" s="76"/>
      <c r="E28" s="76"/>
      <c r="F28" s="76"/>
      <c r="G28" s="24"/>
    </row>
    <row r="29" spans="3:12" x14ac:dyDescent="0.25">
      <c r="C29" s="91"/>
      <c r="D29" s="76"/>
      <c r="E29" s="76"/>
      <c r="F29" s="76"/>
      <c r="G29" s="24"/>
    </row>
    <row r="30" spans="3:12" x14ac:dyDescent="0.25">
      <c r="C30" s="91"/>
      <c r="D30" s="76"/>
      <c r="E30" s="76"/>
      <c r="F30" s="76"/>
      <c r="G30" s="24"/>
    </row>
    <row r="31" spans="3:12" x14ac:dyDescent="0.25">
      <c r="C31" s="91"/>
      <c r="D31" s="76"/>
      <c r="E31" s="76"/>
      <c r="F31" s="76"/>
      <c r="G31" s="24"/>
    </row>
    <row r="32" spans="3:12" x14ac:dyDescent="0.25">
      <c r="C32" s="91"/>
      <c r="D32" s="76"/>
      <c r="E32" s="76"/>
      <c r="F32" s="76"/>
      <c r="G32" s="24"/>
    </row>
    <row r="33" spans="3:7" x14ac:dyDescent="0.25">
      <c r="C33" s="91"/>
      <c r="D33" s="76"/>
      <c r="E33" s="76"/>
      <c r="F33" s="76"/>
      <c r="G33" s="24"/>
    </row>
    <row r="34" spans="3:7" x14ac:dyDescent="0.25">
      <c r="C34" s="91"/>
      <c r="D34" s="76"/>
      <c r="E34" s="76"/>
      <c r="F34" s="76"/>
      <c r="G34" s="24"/>
    </row>
    <row r="35" spans="3:7" x14ac:dyDescent="0.25">
      <c r="C35" s="91"/>
      <c r="D35" s="76"/>
      <c r="E35" s="76"/>
      <c r="F35" s="76"/>
      <c r="G35" s="24"/>
    </row>
  </sheetData>
  <conditionalFormatting sqref="H22">
    <cfRule type="cellIs" dxfId="2" priority="1" operator="equal">
      <formula>"Negative"</formula>
    </cfRule>
    <cfRule type="cellIs" dxfId="1" priority="2" operator="equal">
      <formula>"Positive"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8465-8952-4F8B-85F1-AF003A52CEC1}">
  <sheetPr>
    <tabColor rgb="FF00B050"/>
  </sheetPr>
  <dimension ref="A1:G10025"/>
  <sheetViews>
    <sheetView showGridLines="0" topLeftCell="A10" workbookViewId="0">
      <selection activeCell="C25" sqref="C25"/>
    </sheetView>
  </sheetViews>
  <sheetFormatPr defaultRowHeight="14.4" x14ac:dyDescent="0.3"/>
  <cols>
    <col min="1" max="1" width="8.88671875" style="92"/>
    <col min="2" max="2" width="10.109375" style="92" bestFit="1" customWidth="1"/>
    <col min="3" max="3" width="42" style="92" bestFit="1" customWidth="1"/>
    <col min="4" max="4" width="16.88671875" style="2" customWidth="1"/>
    <col min="5" max="6" width="15.109375" style="2" customWidth="1"/>
    <col min="7" max="7" width="15.109375" style="92" customWidth="1"/>
    <col min="8" max="8" width="12" style="92" bestFit="1" customWidth="1"/>
    <col min="9" max="9" width="10.5546875" style="92" bestFit="1" customWidth="1"/>
    <col min="10" max="1986" width="8.88671875" style="92"/>
    <col min="1987" max="1987" width="2.5546875" style="92" customWidth="1"/>
    <col min="1988" max="1994" width="8.88671875" style="92"/>
    <col min="1995" max="1997" width="2.5546875" style="92" customWidth="1"/>
    <col min="1998" max="1999" width="8.88671875" style="92"/>
    <col min="2000" max="2000" width="2.5546875" style="92" customWidth="1"/>
    <col min="2001" max="16384" width="8.88671875" style="92"/>
  </cols>
  <sheetData>
    <row r="1" spans="1:7" ht="55.8" thickBot="1" x14ac:dyDescent="0.35">
      <c r="D1" s="93" t="s">
        <v>60</v>
      </c>
      <c r="E1" s="93" t="s">
        <v>61</v>
      </c>
      <c r="F1" s="93" t="s">
        <v>62</v>
      </c>
      <c r="G1" s="93" t="s">
        <v>63</v>
      </c>
    </row>
    <row r="2" spans="1:7" ht="15" thickBot="1" x14ac:dyDescent="0.35">
      <c r="A2"/>
      <c r="B2"/>
      <c r="C2" s="94" t="s">
        <v>0</v>
      </c>
      <c r="D2" s="95" t="s">
        <v>64</v>
      </c>
      <c r="E2" s="96" t="s">
        <v>65</v>
      </c>
      <c r="F2" s="96" t="s">
        <v>65</v>
      </c>
      <c r="G2" s="96" t="s">
        <v>65</v>
      </c>
    </row>
    <row r="3" spans="1:7" x14ac:dyDescent="0.3">
      <c r="A3"/>
      <c r="B3"/>
      <c r="C3" s="97" t="s">
        <v>66</v>
      </c>
      <c r="D3" s="98">
        <v>18000000</v>
      </c>
      <c r="E3" s="99">
        <f>'RP-Valuation (14.1)'!H15</f>
        <v>19179883.378801282</v>
      </c>
      <c r="F3" s="99">
        <f>'[1]RP+2X-LP (14.2)'!H15</f>
        <v>18000000</v>
      </c>
      <c r="G3" s="99">
        <f>'[1]RP+LP+D (14.3)'!H15</f>
        <v>18000000</v>
      </c>
    </row>
    <row r="4" spans="1:7" x14ac:dyDescent="0.3">
      <c r="A4"/>
      <c r="B4"/>
      <c r="C4" s="100" t="s">
        <v>67</v>
      </c>
      <c r="D4" s="101">
        <f>'RP-Valuation (14.1)'!D4</f>
        <v>5000000</v>
      </c>
      <c r="E4" s="102">
        <f>'RP-Valuation (14.1)'!D4</f>
        <v>5000000</v>
      </c>
      <c r="F4" s="102">
        <f>'[1]RP+2X-LP (14.2)'!D4*'[1]RP+2X-LP (14.2)'!H10</f>
        <v>10000000</v>
      </c>
      <c r="G4" s="102">
        <f>'[1]RP+LP+D (14.3)'!H12</f>
        <v>8000000</v>
      </c>
    </row>
    <row r="5" spans="1:7" x14ac:dyDescent="0.3">
      <c r="A5"/>
      <c r="B5"/>
      <c r="C5" s="100" t="s">
        <v>68</v>
      </c>
      <c r="D5" s="103">
        <v>5</v>
      </c>
      <c r="E5" s="104">
        <v>5</v>
      </c>
      <c r="F5" s="104">
        <v>5</v>
      </c>
      <c r="G5" s="104">
        <v>5</v>
      </c>
    </row>
    <row r="6" spans="1:7" x14ac:dyDescent="0.3">
      <c r="A6"/>
      <c r="B6"/>
      <c r="C6" s="100" t="s">
        <v>69</v>
      </c>
      <c r="D6" s="103" t="s">
        <v>70</v>
      </c>
      <c r="E6" s="105" t="s">
        <v>70</v>
      </c>
      <c r="F6" s="105" t="s">
        <v>70</v>
      </c>
      <c r="G6" s="105" t="s">
        <v>70</v>
      </c>
    </row>
    <row r="7" spans="1:7" x14ac:dyDescent="0.3">
      <c r="A7"/>
      <c r="B7"/>
      <c r="C7" s="100" t="s">
        <v>71</v>
      </c>
      <c r="D7" s="106">
        <v>5</v>
      </c>
      <c r="E7" s="107">
        <v>5</v>
      </c>
      <c r="F7" s="107">
        <f>E7</f>
        <v>5</v>
      </c>
      <c r="G7" s="107">
        <f>F7</f>
        <v>5</v>
      </c>
    </row>
    <row r="8" spans="1:7" x14ac:dyDescent="0.3">
      <c r="A8"/>
      <c r="B8"/>
      <c r="C8" s="100" t="s">
        <v>72</v>
      </c>
      <c r="D8" s="108">
        <v>90</v>
      </c>
      <c r="E8" s="109">
        <v>90</v>
      </c>
      <c r="F8" s="109">
        <v>90</v>
      </c>
      <c r="G8" s="109">
        <v>90</v>
      </c>
    </row>
    <row r="9" spans="1:7" ht="15" thickBot="1" x14ac:dyDescent="0.35">
      <c r="A9"/>
      <c r="B9"/>
      <c r="C9" s="110" t="str">
        <f>IF(D6="c","Corresponding Annual Rate %","Corresponding Continuous Rate %")</f>
        <v>Corresponding Continuous Rate %</v>
      </c>
      <c r="D9" s="111">
        <f>IF(D6="c",100*EXP(0.01*D5)-100,100*LN(1+0.01*D5))</f>
        <v>4.8790164169432053</v>
      </c>
      <c r="E9" s="112">
        <f>IF(E6="c",100*EXP(0.01*E5)-100,100*LN(1+0.01*E5))</f>
        <v>4.8790164169432053</v>
      </c>
      <c r="F9" s="112">
        <f t="shared" ref="F9:G9" si="0">IF(F6="c",100*EXP(0.01*F5)-100,100*LN(1+0.01*F5))</f>
        <v>4.8790164169432053</v>
      </c>
      <c r="G9" s="112">
        <f t="shared" si="0"/>
        <v>4.8790164169432053</v>
      </c>
    </row>
    <row r="10" spans="1:7" ht="15" thickBot="1" x14ac:dyDescent="0.35">
      <c r="A10"/>
      <c r="B10"/>
      <c r="C10" s="94" t="s">
        <v>18</v>
      </c>
      <c r="D10" s="95"/>
      <c r="E10" s="96"/>
      <c r="F10" s="96"/>
      <c r="G10" s="96"/>
    </row>
    <row r="11" spans="1:7" x14ac:dyDescent="0.3">
      <c r="A11"/>
      <c r="B11"/>
      <c r="C11" s="113" t="s">
        <v>73</v>
      </c>
      <c r="D11" s="114">
        <f>IF(D6="c",D4/(1+0.01*D9)^D7,D4/(1+0.01*D5)^D7)</f>
        <v>3917630.832342295</v>
      </c>
      <c r="E11" s="115">
        <f>IF(E6="c",-PV($E$9%,E7,0,$E$4),-PV($E$5%,E7,0,$E$4))</f>
        <v>3917630.832342295</v>
      </c>
      <c r="F11" s="115">
        <f>IF(F6="c",-PV($F$9%,F7,0,$F$4),-PV($F$5%,F7,0,$F$4))</f>
        <v>7835261.66468459</v>
      </c>
      <c r="G11" s="115">
        <f>IF(G6="c",-PV($G$9%,G7,0,$G$4),-PV($G$5%,G7,0,$G$4))</f>
        <v>6268209.3317476716</v>
      </c>
    </row>
    <row r="12" spans="1:7" x14ac:dyDescent="0.3">
      <c r="A12"/>
      <c r="B12"/>
      <c r="C12" s="100" t="s">
        <v>74</v>
      </c>
      <c r="D12" s="116">
        <f>LN(D3/D11)/(0.01*D8*D7^0.5)+0.01*D8*D7^0.5/2</f>
        <v>1.7639518724781298</v>
      </c>
      <c r="E12" s="117">
        <f>LN(E3/E11)/(E8%*SQRT(E7))+(E8%*SQRT(E7))/2</f>
        <v>1.7955004219980095</v>
      </c>
      <c r="F12" s="117">
        <f>LN(F3/F11)/(F8%*SQRT(F7))+(F8%*SQRT(F7))/2</f>
        <v>1.419524269334939</v>
      </c>
      <c r="G12" s="117">
        <f t="shared" ref="G12" si="1">LN(G3/G11)/(G8%*SQRT(G7))+(G8%*SQRT(G7))/2</f>
        <v>1.5304051914414467</v>
      </c>
    </row>
    <row r="13" spans="1:7" x14ac:dyDescent="0.3">
      <c r="A13"/>
      <c r="B13"/>
      <c r="C13" s="118" t="s">
        <v>75</v>
      </c>
      <c r="D13" s="116">
        <f>D12-0.01*D8*D7^0.5</f>
        <v>-0.2485093072716813</v>
      </c>
      <c r="E13" s="117">
        <f>E12-E8%*SQRT(E7)</f>
        <v>-0.21696075775180157</v>
      </c>
      <c r="F13" s="117">
        <f>F12-F8%*SQRT(F7)</f>
        <v>-0.59293691041487206</v>
      </c>
      <c r="G13" s="117">
        <f t="shared" ref="G13" si="2">G12-G8%*SQRT(G7)</f>
        <v>-0.48205598830836438</v>
      </c>
    </row>
    <row r="14" spans="1:7" x14ac:dyDescent="0.3">
      <c r="A14"/>
      <c r="B14"/>
      <c r="C14" s="119" t="s">
        <v>76</v>
      </c>
      <c r="D14" s="116">
        <f t="shared" ref="D14:D15" si="3">NORMSDIST(D12)</f>
        <v>0.96112995881035701</v>
      </c>
      <c r="E14" s="117">
        <f>NORMSDIST(E12)</f>
        <v>0.96371299720904413</v>
      </c>
      <c r="F14" s="117">
        <f>NORMSDIST(F12)</f>
        <v>0.92212688676014953</v>
      </c>
      <c r="G14" s="117">
        <f t="shared" ref="G14" si="4">NORMSDIST(G12)</f>
        <v>0.93704176761661384</v>
      </c>
    </row>
    <row r="15" spans="1:7" ht="15" thickBot="1" x14ac:dyDescent="0.35">
      <c r="A15"/>
      <c r="B15"/>
      <c r="C15" s="120" t="s">
        <v>77</v>
      </c>
      <c r="D15" s="121">
        <f t="shared" si="3"/>
        <v>0.40187018487190901</v>
      </c>
      <c r="E15" s="122">
        <f>NORMSDIST(E13)</f>
        <v>0.41411946363373897</v>
      </c>
      <c r="F15" s="122">
        <f>NORMSDIST(F13)</f>
        <v>0.27661168748955278</v>
      </c>
      <c r="G15" s="122">
        <f>NORMSDIST(G13)</f>
        <v>0.31488308687848909</v>
      </c>
    </row>
    <row r="16" spans="1:7" ht="15" thickBot="1" x14ac:dyDescent="0.35">
      <c r="A16"/>
      <c r="B16"/>
      <c r="C16" s="123" t="s">
        <v>78</v>
      </c>
      <c r="D16" s="124"/>
      <c r="E16" s="125"/>
      <c r="F16" s="125"/>
      <c r="G16" s="125"/>
    </row>
    <row r="17" spans="1:7" x14ac:dyDescent="0.3">
      <c r="A17"/>
      <c r="B17"/>
      <c r="C17" s="113" t="s">
        <v>79</v>
      </c>
      <c r="D17" s="126">
        <f>D14*D3-D15*D11</f>
        <v>15725960.231733136</v>
      </c>
      <c r="E17" s="127">
        <f>E14*E3-E15*E11</f>
        <v>16861535.718099922</v>
      </c>
      <c r="F17" s="127">
        <f>F14*F3-F15*F11</f>
        <v>14430959.010692086</v>
      </c>
      <c r="G17" s="127">
        <f>G14*G3-G15*G11</f>
        <v>14892998.713517793</v>
      </c>
    </row>
    <row r="18" spans="1:7" x14ac:dyDescent="0.3">
      <c r="A18"/>
      <c r="B18"/>
      <c r="C18" s="128" t="s">
        <v>80</v>
      </c>
      <c r="D18" s="129">
        <f>+D17+D11-D3</f>
        <v>1643591.0640754327</v>
      </c>
      <c r="E18" s="130"/>
      <c r="F18" s="130"/>
      <c r="G18" s="130"/>
    </row>
    <row r="19" spans="1:7" ht="15" thickBot="1" x14ac:dyDescent="0.35">
      <c r="A19"/>
      <c r="B19"/>
      <c r="C19" s="131" t="s">
        <v>81</v>
      </c>
      <c r="D19" s="132"/>
      <c r="E19" s="133">
        <f>E23</f>
        <v>16269825.067040982</v>
      </c>
      <c r="F19" s="133">
        <f t="shared" ref="F19:G19" si="5">F23</f>
        <v>13099046.339206379</v>
      </c>
      <c r="G19" s="133">
        <f t="shared" si="5"/>
        <v>13835256.350915685</v>
      </c>
    </row>
    <row r="20" spans="1:7" x14ac:dyDescent="0.3">
      <c r="A20"/>
      <c r="B20"/>
      <c r="C20" t="s">
        <v>82</v>
      </c>
      <c r="D20" s="134"/>
      <c r="E20" s="135">
        <f>15126000/E19-1</f>
        <v>-7.0303464378244307E-2</v>
      </c>
      <c r="F20" s="136">
        <f>13103400/F19-1</f>
        <v>3.3236471426101311E-4</v>
      </c>
      <c r="G20" s="136">
        <f>13839666.6666667/G19-1</f>
        <v>3.1877369230848274E-4</v>
      </c>
    </row>
    <row r="21" spans="1:7" x14ac:dyDescent="0.3">
      <c r="A21"/>
      <c r="B21"/>
      <c r="C21"/>
      <c r="D21" s="1"/>
      <c r="E21" s="1"/>
      <c r="F21" s="1"/>
      <c r="G21"/>
    </row>
    <row r="22" spans="1:7" x14ac:dyDescent="0.3">
      <c r="A22"/>
      <c r="B22"/>
      <c r="C22" s="137" t="s">
        <v>83</v>
      </c>
      <c r="D22" s="137"/>
      <c r="E22" s="137"/>
      <c r="F22" s="137"/>
      <c r="G22" s="137"/>
    </row>
    <row r="23" spans="1:7" x14ac:dyDescent="0.3">
      <c r="A23"/>
      <c r="B23"/>
      <c r="C23" s="90" t="s">
        <v>84</v>
      </c>
      <c r="D23" s="138" t="s">
        <v>85</v>
      </c>
      <c r="E23" s="139">
        <f>AVERAGE(E25:E1024)</f>
        <v>16269825.067040982</v>
      </c>
      <c r="F23" s="139">
        <f t="shared" ref="F23:G23" si="6">AVERAGE(F25:F1024)</f>
        <v>13099046.339206379</v>
      </c>
      <c r="G23" s="139">
        <f t="shared" si="6"/>
        <v>13835256.350915685</v>
      </c>
    </row>
    <row r="24" spans="1:7" x14ac:dyDescent="0.3">
      <c r="A24"/>
      <c r="B24"/>
      <c r="C24" s="140">
        <f>MAX(_xlfn.ANCHORARRAY(C25))</f>
        <v>1000</v>
      </c>
      <c r="D24" s="141">
        <v>0.2</v>
      </c>
      <c r="E24" s="142">
        <f>E17</f>
        <v>16861535.718099922</v>
      </c>
      <c r="F24" s="142">
        <f>F17</f>
        <v>14430959.010692086</v>
      </c>
      <c r="G24" s="142">
        <f t="shared" ref="G24" si="7">G17</f>
        <v>14892998.713517793</v>
      </c>
    </row>
    <row r="25" spans="1:7" x14ac:dyDescent="0.3">
      <c r="A25"/>
      <c r="B25"/>
      <c r="C25" s="143" cm="1">
        <f t="array" ref="C25:C1024">_xlfn.SEQUENCE(1000,1)</f>
        <v>1</v>
      </c>
      <c r="D25" s="145">
        <f>-LN(1-C25/$C$24)/$D$24</f>
        <v>5.0025016679176712E-3</v>
      </c>
      <c r="E25" s="146">
        <f t="dataTable" ref="E25:G1024" dt2D="0" dtr="0" r1="E7"/>
        <v>14181103.594272651</v>
      </c>
      <c r="F25" s="147">
        <v>8002440.4309427384</v>
      </c>
      <c r="G25" s="148">
        <v>10001952.344754191</v>
      </c>
    </row>
    <row r="26" spans="1:7" x14ac:dyDescent="0.3">
      <c r="A26"/>
      <c r="B26"/>
      <c r="C26" s="143">
        <v>2</v>
      </c>
      <c r="D26" s="145">
        <f t="shared" ref="D26:D89" si="8">-LN(1-C26/$C$24)/$D$24</f>
        <v>1.0010013353365396E-2</v>
      </c>
      <c r="E26" s="146">
        <v>14182324.733560137</v>
      </c>
      <c r="F26" s="147">
        <v>8004882.709523404</v>
      </c>
      <c r="G26" s="148">
        <v>10003906.167614166</v>
      </c>
    </row>
    <row r="27" spans="1:7" x14ac:dyDescent="0.3">
      <c r="A27"/>
      <c r="B27"/>
      <c r="C27" s="143">
        <v>3</v>
      </c>
      <c r="D27" s="145">
        <f t="shared" si="8"/>
        <v>1.5022545101493621E-2</v>
      </c>
      <c r="E27" s="146">
        <v>14183546.798289869</v>
      </c>
      <c r="F27" s="147">
        <v>8007326.8513965942</v>
      </c>
      <c r="G27" s="148">
        <v>10005861.471181756</v>
      </c>
    </row>
    <row r="28" spans="1:7" x14ac:dyDescent="0.3">
      <c r="A28"/>
      <c r="B28"/>
      <c r="C28" s="143">
        <v>4</v>
      </c>
      <c r="D28" s="145">
        <f t="shared" si="8"/>
        <v>2.0040106987694109E-2</v>
      </c>
      <c r="E28" s="146">
        <v>14184769.790092485</v>
      </c>
      <c r="F28" s="147">
        <v>8009773.4724679906</v>
      </c>
      <c r="G28" s="148">
        <v>10007818.258087192</v>
      </c>
    </row>
    <row r="29" spans="1:7" x14ac:dyDescent="0.3">
      <c r="A29"/>
      <c r="B29"/>
      <c r="C29" s="144">
        <v>5</v>
      </c>
      <c r="D29" s="145">
        <f t="shared" si="8"/>
        <v>2.5062709117721429E-2</v>
      </c>
      <c r="E29" s="146">
        <v>14185993.710603122</v>
      </c>
      <c r="F29" s="147">
        <v>8012228.1228585392</v>
      </c>
      <c r="G29" s="148">
        <v>10009776.532577202</v>
      </c>
    </row>
    <row r="30" spans="1:7" x14ac:dyDescent="0.3">
      <c r="A30"/>
      <c r="B30"/>
      <c r="C30" s="144">
        <v>6</v>
      </c>
      <c r="D30" s="145">
        <f t="shared" si="8"/>
        <v>3.0090361627815105E-2</v>
      </c>
      <c r="E30" s="146">
        <v>14187218.561461462</v>
      </c>
      <c r="F30" s="147">
        <v>8014709.9735469259</v>
      </c>
      <c r="G30" s="148">
        <v>10011736.325087193</v>
      </c>
    </row>
    <row r="31" spans="1:7" x14ac:dyDescent="0.3">
      <c r="A31"/>
      <c r="B31"/>
      <c r="C31" s="144">
        <v>7</v>
      </c>
      <c r="D31" s="145">
        <f t="shared" si="8"/>
        <v>3.5123074684822328E-2</v>
      </c>
      <c r="E31" s="146">
        <v>14188444.344311725</v>
      </c>
      <c r="F31" s="147">
        <v>8017256.3934558351</v>
      </c>
      <c r="G31" s="148">
        <v>10013697.826419078</v>
      </c>
    </row>
    <row r="32" spans="1:7" x14ac:dyDescent="0.3">
      <c r="A32"/>
      <c r="B32"/>
      <c r="C32" s="144">
        <v>8</v>
      </c>
      <c r="D32" s="145">
        <f t="shared" si="8"/>
        <v>4.0160858486321331E-2</v>
      </c>
      <c r="E32" s="146">
        <v>14189671.060802709</v>
      </c>
      <c r="F32" s="147">
        <v>8019919.0545635764</v>
      </c>
      <c r="G32" s="148">
        <v>10015661.736205112</v>
      </c>
    </row>
    <row r="33" spans="1:7" x14ac:dyDescent="0.3">
      <c r="A33"/>
      <c r="B33"/>
      <c r="C33" s="144">
        <v>9</v>
      </c>
      <c r="D33" s="145">
        <f t="shared" si="8"/>
        <v>4.520372326074535E-2</v>
      </c>
      <c r="E33" s="146">
        <v>14190898.712588012</v>
      </c>
      <c r="F33" s="147">
        <v>8022755.7200277355</v>
      </c>
      <c r="G33" s="148">
        <v>10017629.783319661</v>
      </c>
    </row>
    <row r="34" spans="1:7" x14ac:dyDescent="0.3">
      <c r="A34"/>
      <c r="B34"/>
      <c r="C34" s="144">
        <v>10</v>
      </c>
      <c r="D34" s="145">
        <f t="shared" si="8"/>
        <v>5.0251679267507253E-2</v>
      </c>
      <c r="E34" s="146">
        <v>14192127.301328346</v>
      </c>
      <c r="F34" s="147">
        <v>8025822.5611467082</v>
      </c>
      <c r="G34" s="148">
        <v>10019605.219619464</v>
      </c>
    </row>
    <row r="35" spans="1:7" x14ac:dyDescent="0.3">
      <c r="A35"/>
      <c r="B35"/>
      <c r="C35" s="144">
        <v>11</v>
      </c>
      <c r="D35" s="145">
        <f t="shared" si="8"/>
        <v>5.5304736797124734E-2</v>
      </c>
      <c r="E35" s="146">
        <v>14193356.828706874</v>
      </c>
      <c r="F35" s="147">
        <v>8029169.0496581178</v>
      </c>
      <c r="G35" s="148">
        <v>10021593.09805377</v>
      </c>
    </row>
    <row r="36" spans="1:7" x14ac:dyDescent="0.3">
      <c r="A36"/>
      <c r="B36"/>
      <c r="C36" s="144">
        <v>12</v>
      </c>
      <c r="D36" s="145">
        <f t="shared" si="8"/>
        <v>6.0362906171346244E-2</v>
      </c>
      <c r="E36" s="146">
        <v>14194587.296495944</v>
      </c>
      <c r="F36" s="147">
        <v>8032835.4515008684</v>
      </c>
      <c r="G36" s="148">
        <v>10023600.267267492</v>
      </c>
    </row>
    <row r="37" spans="1:7" x14ac:dyDescent="0.3">
      <c r="A37"/>
      <c r="B37"/>
      <c r="C37" s="144">
        <v>13</v>
      </c>
      <c r="D37" s="145">
        <f t="shared" si="8"/>
        <v>6.5426197743277403E-2</v>
      </c>
      <c r="E37" s="146">
        <v>14195818.706767725</v>
      </c>
      <c r="F37" s="147">
        <v>8036852.2126786094</v>
      </c>
      <c r="G37" s="148">
        <v>10025635.125322197</v>
      </c>
    </row>
    <row r="38" spans="1:7" x14ac:dyDescent="0.3">
      <c r="A38"/>
      <c r="B38"/>
      <c r="C38" s="144">
        <v>14</v>
      </c>
      <c r="D38" s="145">
        <f t="shared" si="8"/>
        <v>7.0494621897508228E-2</v>
      </c>
      <c r="E38" s="146">
        <v>14197051.062409785</v>
      </c>
      <c r="F38" s="147">
        <v>8041240.4843498431</v>
      </c>
      <c r="G38" s="148">
        <v>10027707.225176752</v>
      </c>
    </row>
    <row r="39" spans="1:7" x14ac:dyDescent="0.3">
      <c r="A39"/>
      <c r="B39"/>
      <c r="C39" s="144">
        <v>15</v>
      </c>
      <c r="D39" s="145">
        <f t="shared" si="8"/>
        <v>7.5568189050240916E-2</v>
      </c>
      <c r="E39" s="146">
        <v>14198284.368157154</v>
      </c>
      <c r="F39" s="147">
        <v>8046013.2186408658</v>
      </c>
      <c r="G39" s="148">
        <v>10029826.824829364</v>
      </c>
    </row>
    <row r="40" spans="1:7" x14ac:dyDescent="0.3">
      <c r="A40"/>
      <c r="B40"/>
      <c r="C40" s="144">
        <v>16</v>
      </c>
      <c r="D40" s="145">
        <f t="shared" si="8"/>
        <v>8.0646909649418216E-2</v>
      </c>
      <c r="E40" s="146">
        <v>14199518.63235076</v>
      </c>
      <c r="F40" s="147">
        <v>8051176.4691174272</v>
      </c>
      <c r="G40" s="148">
        <v>10032004.451659128</v>
      </c>
    </row>
    <row r="41" spans="1:7" x14ac:dyDescent="0.3">
      <c r="A41"/>
      <c r="B41"/>
      <c r="C41" s="144">
        <v>17</v>
      </c>
      <c r="D41" s="145">
        <f t="shared" si="8"/>
        <v>8.5730794174852562E-2</v>
      </c>
      <c r="E41" s="146">
        <v>14200753.869566144</v>
      </c>
      <c r="F41" s="147">
        <v>8056730.6857127585</v>
      </c>
      <c r="G41" s="148">
        <v>10034250.522759793</v>
      </c>
    </row>
    <row r="42" spans="1:7" x14ac:dyDescent="0.3">
      <c r="A42"/>
      <c r="B42"/>
      <c r="C42" s="144">
        <v>18</v>
      </c>
      <c r="D42" s="145">
        <f t="shared" si="8"/>
        <v>9.0819853138355902E-2</v>
      </c>
      <c r="E42" s="146">
        <v>14201990.104141772</v>
      </c>
      <c r="F42" s="147">
        <v>8062671.897446787</v>
      </c>
      <c r="G42" s="148">
        <v>10036575.040106401</v>
      </c>
    </row>
    <row r="43" spans="1:7" x14ac:dyDescent="0.3">
      <c r="A43"/>
      <c r="B43"/>
      <c r="C43" s="144">
        <v>19</v>
      </c>
      <c r="D43" s="145">
        <f t="shared" si="8"/>
        <v>9.5914097083869929E-2</v>
      </c>
      <c r="E43" s="146">
        <v>14203227.374504838</v>
      </c>
      <c r="F43" s="147">
        <v>8068992.7390835825</v>
      </c>
      <c r="G43" s="148">
        <v>10038987.363682587</v>
      </c>
    </row>
    <row r="44" spans="1:7" x14ac:dyDescent="0.3">
      <c r="A44"/>
      <c r="B44"/>
      <c r="C44" s="144">
        <v>20</v>
      </c>
      <c r="D44" s="145">
        <f t="shared" si="8"/>
        <v>0.10101353658759732</v>
      </c>
      <c r="E44" s="146">
        <v>14204465.738077804</v>
      </c>
      <c r="F44" s="147">
        <v>8075683.3131783325</v>
      </c>
      <c r="G44" s="148">
        <v>10041496.056489399</v>
      </c>
    </row>
    <row r="45" spans="1:7" x14ac:dyDescent="0.3">
      <c r="A45"/>
      <c r="B45"/>
      <c r="C45" s="144">
        <v>21</v>
      </c>
      <c r="D45" s="145">
        <f t="shared" si="8"/>
        <v>0.10611818225813344</v>
      </c>
      <c r="E45" s="146">
        <v>14205705.276472311</v>
      </c>
      <c r="F45" s="147">
        <v>8082731.8971114773</v>
      </c>
      <c r="G45" s="148">
        <v>10044108.790929899</v>
      </c>
    </row>
    <row r="46" spans="1:7" x14ac:dyDescent="0.3">
      <c r="A46"/>
      <c r="B46"/>
      <c r="C46" s="144">
        <v>22</v>
      </c>
      <c r="D46" s="145">
        <f t="shared" si="8"/>
        <v>0.11122804473659868</v>
      </c>
      <c r="E46" s="146">
        <v>14206946.100647356</v>
      </c>
      <c r="F46" s="147">
        <v>8090125.5127526093</v>
      </c>
      <c r="G46" s="148">
        <v>10046832.304726303</v>
      </c>
    </row>
    <row r="47" spans="1:7" x14ac:dyDescent="0.3">
      <c r="A47"/>
      <c r="B47"/>
      <c r="C47" s="144">
        <v>23</v>
      </c>
      <c r="D47" s="145">
        <f t="shared" si="8"/>
        <v>0.11634313469677166</v>
      </c>
      <c r="E47" s="146">
        <v>14208188.355721373</v>
      </c>
      <c r="F47" s="147">
        <v>8097850.3788123969</v>
      </c>
      <c r="G47" s="148">
        <v>10049672.394968174</v>
      </c>
    </row>
    <row r="48" spans="1:7" x14ac:dyDescent="0.3">
      <c r="A48"/>
      <c r="B48"/>
      <c r="C48" s="144">
        <v>24</v>
      </c>
      <c r="D48" s="145">
        <f t="shared" si="8"/>
        <v>0.12146346284522293</v>
      </c>
      <c r="E48" s="146">
        <v>14209432.225172959</v>
      </c>
      <c r="F48" s="147">
        <v>8105892.2654250748</v>
      </c>
      <c r="G48" s="148">
        <v>10052633.940215811</v>
      </c>
    </row>
    <row r="49" spans="1:7" x14ac:dyDescent="0.3">
      <c r="A49"/>
      <c r="B49"/>
      <c r="C49" s="144">
        <v>25</v>
      </c>
      <c r="D49" s="145">
        <f t="shared" si="8"/>
        <v>0.12658903992144949</v>
      </c>
      <c r="E49" s="146">
        <v>14210677.9342291</v>
      </c>
      <c r="F49" s="147">
        <v>8114236.7686219774</v>
      </c>
      <c r="G49" s="148">
        <v>10055720.942235786</v>
      </c>
    </row>
    <row r="50" spans="1:7" x14ac:dyDescent="0.3">
      <c r="A50"/>
      <c r="B50"/>
      <c r="C50" s="144">
        <v>26</v>
      </c>
      <c r="D50" s="145">
        <f t="shared" si="8"/>
        <v>0.13171987669800989</v>
      </c>
      <c r="E50" s="146">
        <v>14211925.752311245</v>
      </c>
      <c r="F50" s="147">
        <v>8122869.5199785493</v>
      </c>
      <c r="G50" s="148">
        <v>10058936.580607194</v>
      </c>
    </row>
    <row r="51" spans="1:7" x14ac:dyDescent="0.3">
      <c r="A51"/>
      <c r="B51"/>
      <c r="C51" s="144">
        <v>27</v>
      </c>
      <c r="D51" s="145">
        <f t="shared" si="8"/>
        <v>0.13685598398066007</v>
      </c>
      <c r="E51" s="146">
        <v>14213175.994478608</v>
      </c>
      <c r="F51" s="147">
        <v>8131776.3443022128</v>
      </c>
      <c r="G51" s="148">
        <v>10062283.274947269</v>
      </c>
    </row>
    <row r="52" spans="1:7" x14ac:dyDescent="0.3">
      <c r="A52"/>
      <c r="B52"/>
      <c r="C52" s="144">
        <v>28</v>
      </c>
      <c r="D52" s="145">
        <f t="shared" si="8"/>
        <v>0.14199737260848999</v>
      </c>
      <c r="E52" s="146">
        <v>14214429.021869011</v>
      </c>
      <c r="F52" s="147">
        <v>8140943.3759985734</v>
      </c>
      <c r="G52" s="148">
        <v>10065762.750796277</v>
      </c>
    </row>
    <row r="53" spans="1:7" x14ac:dyDescent="0.3">
      <c r="A53"/>
      <c r="B53"/>
      <c r="C53" s="144">
        <v>29</v>
      </c>
      <c r="D53" s="145">
        <f t="shared" si="8"/>
        <v>0.14714405345406084</v>
      </c>
      <c r="E53" s="146">
        <v>14215685.241186563</v>
      </c>
      <c r="F53" s="147">
        <v>8150357.1427983884</v>
      </c>
      <c r="G53" s="148">
        <v>10069376.106262442</v>
      </c>
    </row>
    <row r="54" spans="1:7" x14ac:dyDescent="0.3">
      <c r="A54"/>
      <c r="B54"/>
      <c r="C54" s="144">
        <v>30</v>
      </c>
      <c r="D54" s="145">
        <f t="shared" si="8"/>
        <v>0.15229603742354286</v>
      </c>
      <c r="E54" s="146">
        <v>14216945.103321828</v>
      </c>
      <c r="F54" s="147">
        <v>8160004.6238672212</v>
      </c>
      <c r="G54" s="148">
        <v>10073123.877373133</v>
      </c>
    </row>
    <row r="55" spans="1:7" x14ac:dyDescent="0.3">
      <c r="A55"/>
      <c r="B55"/>
      <c r="C55" s="144">
        <v>31</v>
      </c>
      <c r="D55" s="145">
        <f t="shared" si="8"/>
        <v>0.15745333545685422</v>
      </c>
      <c r="E55" s="146">
        <v>14218209.101214144</v>
      </c>
      <c r="F55" s="147">
        <v>8169873.2879381757</v>
      </c>
      <c r="G55" s="148">
        <v>10077006.100736272</v>
      </c>
    </row>
    <row r="56" spans="1:7" x14ac:dyDescent="0.3">
      <c r="A56"/>
      <c r="B56"/>
      <c r="C56" s="144">
        <v>32</v>
      </c>
      <c r="D56" s="145">
        <f t="shared" si="8"/>
        <v>0.16261595852780031</v>
      </c>
      <c r="E56" s="146">
        <v>14219477.767079117</v>
      </c>
      <c r="F56" s="147">
        <v>8179951.1159744263</v>
      </c>
      <c r="G56" s="148">
        <v>10081022.372617137</v>
      </c>
    </row>
    <row r="57" spans="1:7" x14ac:dyDescent="0.3">
      <c r="A57"/>
      <c r="B57"/>
      <c r="C57" s="144">
        <v>33</v>
      </c>
      <c r="D57" s="145">
        <f t="shared" si="8"/>
        <v>0.16778391764421377</v>
      </c>
      <c r="E57" s="146">
        <v>14220751.669128578</v>
      </c>
      <c r="F57" s="147">
        <v>8190226.6119473707</v>
      </c>
      <c r="G57" s="148">
        <v>10085171.90390989</v>
      </c>
    </row>
    <row r="58" spans="1:7" x14ac:dyDescent="0.3">
      <c r="A58"/>
      <c r="B58"/>
      <c r="C58" s="144">
        <v>34</v>
      </c>
      <c r="D58" s="145">
        <f t="shared" si="8"/>
        <v>0.17295722384809545</v>
      </c>
      <c r="E58" s="146">
        <v>14222031.407908026</v>
      </c>
      <c r="F58" s="147">
        <v>8200688.8045730069</v>
      </c>
      <c r="G58" s="148">
        <v>10089453.570757151</v>
      </c>
    </row>
    <row r="59" spans="1:7" x14ac:dyDescent="0.3">
      <c r="A59"/>
      <c r="B59"/>
      <c r="C59" s="144">
        <v>35</v>
      </c>
      <c r="D59" s="145">
        <f t="shared" si="8"/>
        <v>0.17813588821575579</v>
      </c>
      <c r="E59" s="146">
        <v>14223317.612369101</v>
      </c>
      <c r="F59" s="147">
        <v>8211327.2422526833</v>
      </c>
      <c r="G59" s="148">
        <v>10093865.960766522</v>
      </c>
    </row>
    <row r="60" spans="1:7" x14ac:dyDescent="0.3">
      <c r="A60"/>
      <c r="B60"/>
      <c r="C60" s="144">
        <v>36</v>
      </c>
      <c r="D60" s="145">
        <f t="shared" si="8"/>
        <v>0.18331992185795734</v>
      </c>
      <c r="E60" s="146">
        <v>14224610.935784001</v>
      </c>
      <c r="F60" s="147">
        <v>8222131.9829871468</v>
      </c>
      <c r="G60" s="148">
        <v>10098407.414909123</v>
      </c>
    </row>
    <row r="61" spans="1:7" x14ac:dyDescent="0.3">
      <c r="A61"/>
      <c r="B61"/>
      <c r="C61" s="144">
        <v>37</v>
      </c>
      <c r="D61" s="145">
        <f t="shared" si="8"/>
        <v>0.18850933592005764</v>
      </c>
      <c r="E61" s="146">
        <v>14225912.05159628</v>
      </c>
      <c r="F61" s="147">
        <v>8233093.580652358</v>
      </c>
      <c r="G61" s="148">
        <v>10103076.065275904</v>
      </c>
    </row>
    <row r="62" spans="1:7" x14ac:dyDescent="0.3">
      <c r="A62"/>
      <c r="B62"/>
      <c r="C62" s="144">
        <v>38</v>
      </c>
      <c r="D62" s="145">
        <f t="shared" si="8"/>
        <v>0.19370414158215296</v>
      </c>
      <c r="E62" s="146">
        <v>14227221.649289111</v>
      </c>
      <c r="F62" s="147">
        <v>8244203.0687225852</v>
      </c>
      <c r="G62" s="148">
        <v>10107869.86892502</v>
      </c>
    </row>
    <row r="63" spans="1:7" x14ac:dyDescent="0.3">
      <c r="A63"/>
      <c r="B63"/>
      <c r="C63" s="144">
        <v>39</v>
      </c>
      <c r="D63" s="145">
        <f t="shared" si="8"/>
        <v>0.19890435005922297</v>
      </c>
      <c r="E63" s="146">
        <v>14228540.430338636</v>
      </c>
      <c r="F63" s="147">
        <v>8255451.942285914</v>
      </c>
      <c r="G63" s="148">
        <v>10112786.638086285</v>
      </c>
    </row>
    <row r="64" spans="1:7" x14ac:dyDescent="0.3">
      <c r="A64"/>
      <c r="B64"/>
      <c r="C64" s="144">
        <v>40</v>
      </c>
      <c r="D64" s="145">
        <f t="shared" si="8"/>
        <v>0.20410997260127581</v>
      </c>
      <c r="E64" s="146">
        <v>14229869.104307372</v>
      </c>
      <c r="F64" s="147">
        <v>8266832.1390063036</v>
      </c>
      <c r="G64" s="148">
        <v>10117824.067003721</v>
      </c>
    </row>
    <row r="65" spans="1:7" x14ac:dyDescent="0.3">
      <c r="A65"/>
      <c r="B65"/>
      <c r="C65" s="144">
        <v>41</v>
      </c>
      <c r="D65" s="145">
        <f t="shared" si="8"/>
        <v>0.20932102049349435</v>
      </c>
      <c r="E65" s="146">
        <v>14231208.385120669</v>
      </c>
      <c r="F65" s="147">
        <v>8278336.0195353888</v>
      </c>
      <c r="G65" s="148">
        <v>10122979.755699925</v>
      </c>
    </row>
    <row r="66" spans="1:7" x14ac:dyDescent="0.3">
      <c r="A66"/>
      <c r="B66"/>
      <c r="C66" s="144">
        <v>42</v>
      </c>
      <c r="D66" s="145">
        <f t="shared" si="8"/>
        <v>0.21453750505638275</v>
      </c>
      <c r="E66" s="146">
        <v>14232558.987558583</v>
      </c>
      <c r="F66" s="147">
        <v>8289956.3477577884</v>
      </c>
      <c r="G66" s="148">
        <v>10128251.230939934</v>
      </c>
    </row>
    <row r="67" spans="1:7" x14ac:dyDescent="0.3">
      <c r="A67"/>
      <c r="B67"/>
      <c r="C67" s="144">
        <v>43</v>
      </c>
      <c r="D67" s="145">
        <f t="shared" si="8"/>
        <v>0.21975943764591416</v>
      </c>
      <c r="E67" s="146">
        <v>14233921.623986088</v>
      </c>
      <c r="F67" s="147">
        <v>8301686.2711591795</v>
      </c>
      <c r="G67" s="148">
        <v>10133635.964660551</v>
      </c>
    </row>
    <row r="68" spans="1:7" x14ac:dyDescent="0.3">
      <c r="A68"/>
      <c r="B68"/>
      <c r="C68" s="144">
        <v>44</v>
      </c>
      <c r="D68" s="145">
        <f t="shared" si="8"/>
        <v>0.22498682965367903</v>
      </c>
      <c r="E68" s="146">
        <v>14235297.001336303</v>
      </c>
      <c r="F68" s="147">
        <v>8313519.3015325032</v>
      </c>
      <c r="G68" s="148">
        <v>10139131.390116092</v>
      </c>
    </row>
    <row r="69" spans="1:7" x14ac:dyDescent="0.3">
      <c r="A69"/>
      <c r="B69"/>
      <c r="C69" s="144">
        <v>45</v>
      </c>
      <c r="D69" s="145">
        <f t="shared" si="8"/>
        <v>0.23021969250703422</v>
      </c>
      <c r="E69" s="146">
        <v>14236685.818354748</v>
      </c>
      <c r="F69" s="147">
        <v>8325449.2961790208</v>
      </c>
      <c r="G69" s="148">
        <v>10144734.915974159</v>
      </c>
    </row>
    <row r="70" spans="1:7" x14ac:dyDescent="0.3">
      <c r="A70"/>
      <c r="B70"/>
      <c r="C70" s="144">
        <v>46</v>
      </c>
      <c r="D70" s="145">
        <f t="shared" si="8"/>
        <v>0.23545803766925283</v>
      </c>
      <c r="E70" s="146">
        <v>14238088.763106637</v>
      </c>
      <c r="F70" s="147">
        <v>8337470.439715391</v>
      </c>
      <c r="G70" s="148">
        <v>10150443.938577246</v>
      </c>
    </row>
    <row r="71" spans="1:7" x14ac:dyDescent="0.3">
      <c r="A71"/>
      <c r="B71"/>
      <c r="C71" s="144">
        <v>47</v>
      </c>
      <c r="D71" s="145">
        <f t="shared" si="8"/>
        <v>0.24070187663967491</v>
      </c>
      <c r="E71" s="146">
        <v>14239506.510744726</v>
      </c>
      <c r="F71" s="147">
        <v>8349577.2265623678</v>
      </c>
      <c r="G71" s="148">
        <v>10156255.85256768</v>
      </c>
    </row>
    <row r="72" spans="1:7" x14ac:dyDescent="0.3">
      <c r="A72"/>
      <c r="B72"/>
      <c r="C72" s="144">
        <v>48</v>
      </c>
      <c r="D72" s="145">
        <f t="shared" si="8"/>
        <v>0.24595122095385891</v>
      </c>
      <c r="E72" s="146">
        <v>14240939.721531574</v>
      </c>
      <c r="F72" s="147">
        <v>8361764.4441628642</v>
      </c>
      <c r="G72" s="148">
        <v>10162168.060055831</v>
      </c>
    </row>
    <row r="73" spans="1:7" x14ac:dyDescent="0.3">
      <c r="A73"/>
      <c r="B73"/>
      <c r="C73" s="144">
        <v>49</v>
      </c>
      <c r="D73" s="145">
        <f t="shared" si="8"/>
        <v>0.25120608218373391</v>
      </c>
      <c r="E73" s="146">
        <v>14242389.039106999</v>
      </c>
      <c r="F73" s="147">
        <v>8374027.1569559351</v>
      </c>
      <c r="G73" s="148">
        <v>10168177.978494659</v>
      </c>
    </row>
    <row r="74" spans="1:7" x14ac:dyDescent="0.3">
      <c r="A74"/>
      <c r="B74"/>
      <c r="C74" s="144">
        <v>50</v>
      </c>
      <c r="D74" s="145">
        <f t="shared" si="8"/>
        <v>0.25646647193775285</v>
      </c>
      <c r="E74" s="146">
        <v>14243855.088989643</v>
      </c>
      <c r="F74" s="147">
        <v>8386360.6911168359</v>
      </c>
      <c r="G74" s="148">
        <v>10174283.047407644</v>
      </c>
    </row>
    <row r="75" spans="1:7" x14ac:dyDescent="0.3">
      <c r="A75"/>
      <c r="B75"/>
      <c r="C75" s="144">
        <v>51</v>
      </c>
      <c r="D75" s="145">
        <f t="shared" si="8"/>
        <v>0.26173240186104618</v>
      </c>
      <c r="E75" s="146">
        <v>14245338.477299772</v>
      </c>
      <c r="F75" s="147">
        <v>8398760.6200609021</v>
      </c>
      <c r="G75" s="148">
        <v>10180480.734102452</v>
      </c>
    </row>
    <row r="76" spans="1:7" x14ac:dyDescent="0.3">
      <c r="A76"/>
      <c r="B76"/>
      <c r="C76" s="144">
        <v>52</v>
      </c>
      <c r="D76" s="145">
        <f t="shared" si="8"/>
        <v>0.26700388363557648</v>
      </c>
      <c r="E76" s="146">
        <v>14246839.789689654</v>
      </c>
      <c r="F76" s="147">
        <v>8411222.7506997902</v>
      </c>
      <c r="G76" s="148">
        <v>10186768.53848899</v>
      </c>
    </row>
    <row r="77" spans="1:7" x14ac:dyDescent="0.3">
      <c r="A77"/>
      <c r="B77"/>
      <c r="C77" s="144">
        <v>53</v>
      </c>
      <c r="D77" s="145">
        <f t="shared" si="8"/>
        <v>0.27228092898029427</v>
      </c>
      <c r="E77" s="146">
        <v>14248359.590467107</v>
      </c>
      <c r="F77" s="147">
        <v>8423743.1104317438</v>
      </c>
      <c r="G77" s="148">
        <v>10193143.997107964</v>
      </c>
    </row>
    <row r="78" spans="1:7" x14ac:dyDescent="0.3">
      <c r="A78"/>
      <c r="B78"/>
      <c r="C78" s="144">
        <v>54</v>
      </c>
      <c r="D78" s="145">
        <f t="shared" si="8"/>
        <v>0.27756354965129415</v>
      </c>
      <c r="E78" s="146">
        <v>14249898.421897689</v>
      </c>
      <c r="F78" s="147">
        <v>8436317.934842851</v>
      </c>
      <c r="G78" s="148">
        <v>10199604.686464824</v>
      </c>
    </row>
    <row r="79" spans="1:7" x14ac:dyDescent="0.3">
      <c r="A79"/>
      <c r="B79"/>
      <c r="C79" s="144">
        <v>55</v>
      </c>
      <c r="D79" s="145">
        <f t="shared" si="8"/>
        <v>0.28285175744197172</v>
      </c>
      <c r="E79" s="146">
        <v>14251456.803670961</v>
      </c>
      <c r="F79" s="147">
        <v>8448943.6560926512</v>
      </c>
      <c r="G79" s="148">
        <v>10206148.225753471</v>
      </c>
    </row>
    <row r="80" spans="1:7" x14ac:dyDescent="0.3">
      <c r="A80"/>
      <c r="B80"/>
      <c r="C80" s="144">
        <v>56</v>
      </c>
      <c r="D80" s="145">
        <f t="shared" si="8"/>
        <v>0.28814556418318205</v>
      </c>
      <c r="E80" s="146">
        <v>14253035.232516598</v>
      </c>
      <c r="F80" s="147">
        <v>8461616.891955629</v>
      </c>
      <c r="G80" s="148">
        <v>10212772.279044967</v>
      </c>
    </row>
    <row r="81" spans="1:7" x14ac:dyDescent="0.3">
      <c r="A81"/>
      <c r="B81"/>
      <c r="C81" s="144">
        <v>57</v>
      </c>
      <c r="D81" s="145">
        <f t="shared" si="8"/>
        <v>0.29344498174339806</v>
      </c>
      <c r="E81" s="146">
        <v>14254634.181956481</v>
      </c>
      <c r="F81" s="147">
        <v>8474334.4354885407</v>
      </c>
      <c r="G81" s="148">
        <v>10219474.557008035</v>
      </c>
    </row>
    <row r="82" spans="1:7" x14ac:dyDescent="0.3">
      <c r="A82"/>
      <c r="B82"/>
      <c r="C82" s="144">
        <v>58</v>
      </c>
      <c r="D82" s="145">
        <f t="shared" si="8"/>
        <v>0.29875002202887024</v>
      </c>
      <c r="E82" s="146">
        <v>14256254.102179512</v>
      </c>
      <c r="F82" s="147">
        <v>8487093.2452932317</v>
      </c>
      <c r="G82" s="148">
        <v>10226252.818220656</v>
      </c>
    </row>
    <row r="83" spans="1:7" x14ac:dyDescent="0.3">
      <c r="A83"/>
      <c r="B83"/>
      <c r="C83" s="144">
        <v>59</v>
      </c>
      <c r="D83" s="145">
        <f t="shared" si="8"/>
        <v>0.30406069698378679</v>
      </c>
      <c r="E83" s="146">
        <v>14257895.420026504</v>
      </c>
      <c r="F83" s="147">
        <v>8499890.4363444466</v>
      </c>
      <c r="G83" s="148">
        <v>10233104.870125312</v>
      </c>
    </row>
    <row r="84" spans="1:7" x14ac:dyDescent="0.3">
      <c r="A84"/>
      <c r="B84"/>
      <c r="C84" s="144">
        <v>60</v>
      </c>
      <c r="D84" s="145">
        <f t="shared" si="8"/>
        <v>0.30937701859043765</v>
      </c>
      <c r="E84" s="146">
        <v>14259558.539073214</v>
      </c>
      <c r="F84" s="147">
        <v>8512723.271352591</v>
      </c>
      <c r="G84" s="148">
        <v>10240028.569674503</v>
      </c>
    </row>
    <row r="85" spans="1:7" x14ac:dyDescent="0.3">
      <c r="A85"/>
      <c r="B85"/>
      <c r="C85" s="144">
        <v>61</v>
      </c>
      <c r="D85" s="145">
        <f t="shared" si="8"/>
        <v>0.31469899886937036</v>
      </c>
      <c r="E85" s="146">
        <v>14261243.839800345</v>
      </c>
      <c r="F85" s="147">
        <v>8525589.152632039</v>
      </c>
      <c r="G85" s="148">
        <v>10247021.823707633</v>
      </c>
    </row>
    <row r="86" spans="1:7" x14ac:dyDescent="0.3">
      <c r="A86"/>
      <c r="B86"/>
      <c r="C86" s="144">
        <v>62</v>
      </c>
      <c r="D86" s="145">
        <f t="shared" si="8"/>
        <v>0.32002664987956214</v>
      </c>
      <c r="E86" s="146">
        <v>14262951.679840062</v>
      </c>
      <c r="F86" s="147">
        <v>8538485.6144465692</v>
      </c>
      <c r="G86" s="148">
        <v>10254082.589095853</v>
      </c>
    </row>
    <row r="87" spans="1:7" x14ac:dyDescent="0.3">
      <c r="A87"/>
      <c r="B87"/>
      <c r="C87" s="144">
        <v>63</v>
      </c>
      <c r="D87" s="145">
        <f t="shared" si="8"/>
        <v>0.325359983718574</v>
      </c>
      <c r="E87" s="146">
        <v>14264682.39428935</v>
      </c>
      <c r="F87" s="147">
        <v>8551410.3158044145</v>
      </c>
      <c r="G87" s="148">
        <v>10261208.87268687</v>
      </c>
    </row>
    <row r="88" spans="1:7" x14ac:dyDescent="0.3">
      <c r="A88"/>
      <c r="B88"/>
      <c r="C88" s="144">
        <v>64</v>
      </c>
      <c r="D88" s="145">
        <f t="shared" si="8"/>
        <v>0.33069901252272532</v>
      </c>
      <c r="E88" s="146">
        <v>14266436.296081275</v>
      </c>
      <c r="F88" s="147">
        <v>8564361.033676751</v>
      </c>
      <c r="G88" s="148">
        <v>10268398.731078243</v>
      </c>
    </row>
    <row r="89" spans="1:7" x14ac:dyDescent="0.3">
      <c r="A89"/>
      <c r="B89"/>
      <c r="C89" s="144">
        <v>65</v>
      </c>
      <c r="D89" s="145">
        <f t="shared" si="8"/>
        <v>0.33604374846724994</v>
      </c>
      <c r="E89" s="146">
        <v>14268213.676405966</v>
      </c>
      <c r="F89" s="147">
        <v>8577335.656614434</v>
      </c>
      <c r="G89" s="148">
        <v>10275650.270244125</v>
      </c>
    </row>
    <row r="90" spans="1:7" x14ac:dyDescent="0.3">
      <c r="A90"/>
      <c r="B90"/>
      <c r="C90" s="144">
        <v>66</v>
      </c>
      <c r="D90" s="145">
        <f t="shared" ref="D90:D153" si="9">-LN(1-C90/$C$24)/$D$24</f>
        <v>0.34139420376647245</v>
      </c>
      <c r="E90" s="146">
        <v>14270014.805173758</v>
      </c>
      <c r="F90" s="147">
        <v>8590332.1787392981</v>
      </c>
      <c r="G90" s="148">
        <v>10282961.645037562</v>
      </c>
    </row>
    <row r="91" spans="1:7" x14ac:dyDescent="0.3">
      <c r="A91"/>
      <c r="B91"/>
      <c r="C91" s="144">
        <v>67</v>
      </c>
      <c r="D91" s="145">
        <f t="shared" si="9"/>
        <v>0.34675039067396585</v>
      </c>
      <c r="E91" s="146">
        <v>14271839.931513706</v>
      </c>
      <c r="F91" s="147">
        <v>8603348.6940872408</v>
      </c>
      <c r="G91" s="148">
        <v>10290331.058587719</v>
      </c>
    </row>
    <row r="92" spans="1:7" x14ac:dyDescent="0.3">
      <c r="A92"/>
      <c r="B92"/>
      <c r="C92" s="144">
        <v>68</v>
      </c>
      <c r="D92" s="145">
        <f t="shared" si="9"/>
        <v>0.35211232148272964</v>
      </c>
      <c r="E92" s="146">
        <v>14273689.284301236</v>
      </c>
      <c r="F92" s="147">
        <v>8616383.3912818544</v>
      </c>
      <c r="G92" s="148">
        <v>10297756.76160907</v>
      </c>
    </row>
    <row r="93" spans="1:7" x14ac:dyDescent="0.3">
      <c r="A93"/>
      <c r="B93"/>
      <c r="C93" s="144">
        <v>69</v>
      </c>
      <c r="D93" s="145">
        <f t="shared" si="9"/>
        <v>0.35748000852534961</v>
      </c>
      <c r="E93" s="146">
        <v>14275563.072709322</v>
      </c>
      <c r="F93" s="147">
        <v>8629434.5485183708</v>
      </c>
      <c r="G93" s="148">
        <v>10305237.051637646</v>
      </c>
    </row>
    <row r="94" spans="1:7" x14ac:dyDescent="0.3">
      <c r="A94"/>
      <c r="B94"/>
      <c r="C94" s="144">
        <v>70</v>
      </c>
      <c r="D94" s="145">
        <f t="shared" si="9"/>
        <v>0.36285346417417746</v>
      </c>
      <c r="E94" s="146">
        <v>14277461.486778088</v>
      </c>
      <c r="F94" s="147">
        <v>8642500.5288389344</v>
      </c>
      <c r="G94" s="148">
        <v>10312770.272207309</v>
      </c>
    </row>
    <row r="95" spans="1:7" x14ac:dyDescent="0.3">
      <c r="A95"/>
      <c r="B95"/>
      <c r="C95" s="144">
        <v>71</v>
      </c>
      <c r="D95" s="145">
        <f t="shared" si="9"/>
        <v>0.3682327008414924</v>
      </c>
      <c r="E95" s="146">
        <v>14279384.697998434</v>
      </c>
      <c r="F95" s="147">
        <v>8655579.775681233</v>
      </c>
      <c r="G95" s="148">
        <v>10320354.811977714</v>
      </c>
    </row>
    <row r="96" spans="1:7" x14ac:dyDescent="0.3">
      <c r="A96"/>
      <c r="B96"/>
      <c r="C96" s="144">
        <v>72</v>
      </c>
      <c r="D96" s="145">
        <f t="shared" si="9"/>
        <v>0.37361773097968209</v>
      </c>
      <c r="E96" s="146">
        <v>14281332.859905407</v>
      </c>
      <c r="F96" s="147">
        <v>8668670.8086838014</v>
      </c>
      <c r="G96" s="148">
        <v>10327989.103823936</v>
      </c>
    </row>
    <row r="97" spans="1:7" x14ac:dyDescent="0.3">
      <c r="A97"/>
      <c r="B97"/>
      <c r="C97" s="144">
        <v>73</v>
      </c>
      <c r="D97" s="145">
        <f t="shared" si="9"/>
        <v>0.37900856708140923</v>
      </c>
      <c r="E97" s="146">
        <v>14283306.108677953</v>
      </c>
      <c r="F97" s="147">
        <v>8681772.2197321132</v>
      </c>
      <c r="G97" s="148">
        <v>10335671.623896565</v>
      </c>
    </row>
    <row r="98" spans="1:7" x14ac:dyDescent="0.3">
      <c r="A98"/>
      <c r="B98"/>
      <c r="C98" s="144">
        <v>74</v>
      </c>
      <c r="D98" s="145">
        <f t="shared" si="9"/>
        <v>0.38440522167978808</v>
      </c>
      <c r="E98" s="146">
        <v>14285304.56374163</v>
      </c>
      <c r="F98" s="147">
        <v>8694882.6692306474</v>
      </c>
      <c r="G98" s="148">
        <v>10343400.890659926</v>
      </c>
    </row>
    <row r="99" spans="1:7" x14ac:dyDescent="0.3">
      <c r="A99"/>
      <c r="B99"/>
      <c r="C99" s="144">
        <v>75</v>
      </c>
      <c r="D99" s="145">
        <f t="shared" si="9"/>
        <v>0.38980770734855902</v>
      </c>
      <c r="E99" s="146">
        <v>14287328.328371646</v>
      </c>
      <c r="F99" s="147">
        <v>8708000.8825870678</v>
      </c>
      <c r="G99" s="148">
        <v>10351175.463915095</v>
      </c>
    </row>
    <row r="100" spans="1:7" x14ac:dyDescent="0.3">
      <c r="A100"/>
      <c r="B100"/>
      <c r="C100" s="144">
        <v>76</v>
      </c>
      <c r="D100" s="145">
        <f t="shared" si="9"/>
        <v>0.39521603670226424</v>
      </c>
      <c r="E100" s="146">
        <v>14289377.490293561</v>
      </c>
      <c r="F100" s="147">
        <v>8721125.6468955278</v>
      </c>
      <c r="G100" s="148">
        <v>10358993.943813458</v>
      </c>
    </row>
    <row r="101" spans="1:7" x14ac:dyDescent="0.3">
      <c r="A101"/>
      <c r="B101"/>
      <c r="C101" s="144">
        <v>77</v>
      </c>
      <c r="D101" s="145">
        <f t="shared" si="9"/>
        <v>0.40063022239642426</v>
      </c>
      <c r="E101" s="146">
        <v>14291452.122279655</v>
      </c>
      <c r="F101" s="147">
        <v>8734255.8078067824</v>
      </c>
      <c r="G101" s="148">
        <v>10366854.969865812</v>
      </c>
    </row>
    <row r="102" spans="1:7" x14ac:dyDescent="0.3">
      <c r="A102"/>
      <c r="B102"/>
      <c r="C102" s="144">
        <v>78</v>
      </c>
      <c r="D102" s="145">
        <f t="shared" si="9"/>
        <v>0.40605027712771585</v>
      </c>
      <c r="E102" s="146">
        <v>14293552.282738945</v>
      </c>
      <c r="F102" s="147">
        <v>8747390.2665738165</v>
      </c>
      <c r="G102" s="148">
        <v>10374757.219951335</v>
      </c>
    </row>
    <row r="103" spans="1:7" x14ac:dyDescent="0.3">
      <c r="A103"/>
      <c r="B103"/>
      <c r="C103" s="144">
        <v>79</v>
      </c>
      <c r="D103" s="145">
        <f t="shared" si="9"/>
        <v>0.41147621363415077</v>
      </c>
      <c r="E103" s="146">
        <v>14295678.016299322</v>
      </c>
      <c r="F103" s="147">
        <v>8760527.9772622399</v>
      </c>
      <c r="G103" s="148">
        <v>10382699.409330096</v>
      </c>
    </row>
    <row r="104" spans="1:7" x14ac:dyDescent="0.3">
      <c r="A104"/>
      <c r="B104"/>
      <c r="C104" s="144">
        <v>80</v>
      </c>
      <c r="D104" s="145">
        <f t="shared" si="9"/>
        <v>0.41690804469525505</v>
      </c>
      <c r="E104" s="146">
        <v>14297829.354380377</v>
      </c>
      <c r="F104" s="147">
        <v>8773667.944115404</v>
      </c>
      <c r="G104" s="148">
        <v>10390680.289662283</v>
      </c>
    </row>
    <row r="105" spans="1:7" x14ac:dyDescent="0.3">
      <c r="A105"/>
      <c r="B105"/>
      <c r="C105" s="144">
        <v>81</v>
      </c>
      <c r="D105" s="145">
        <f t="shared" si="9"/>
        <v>0.4223457831322498</v>
      </c>
      <c r="E105" s="146">
        <v>14300006.315755701</v>
      </c>
      <c r="F105" s="147">
        <v>8786809.2190649211</v>
      </c>
      <c r="G105" s="148">
        <v>10398698.648036838</v>
      </c>
    </row>
    <row r="106" spans="1:7" x14ac:dyDescent="0.3">
      <c r="A106"/>
      <c r="B106"/>
      <c r="C106" s="144">
        <v>82</v>
      </c>
      <c r="D106" s="145">
        <f t="shared" si="9"/>
        <v>0.4277894418082327</v>
      </c>
      <c r="E106" s="146">
        <v>14302208.90710381</v>
      </c>
      <c r="F106" s="147">
        <v>8799950.8993777931</v>
      </c>
      <c r="G106" s="148">
        <v>10406753.306011768</v>
      </c>
    </row>
    <row r="107" spans="1:7" x14ac:dyDescent="0.3">
      <c r="A107"/>
      <c r="B107"/>
      <c r="C107" s="144">
        <v>83</v>
      </c>
      <c r="D107" s="145">
        <f t="shared" si="9"/>
        <v>0.4332390336283608</v>
      </c>
      <c r="E107" s="146">
        <v>14304437.123546693</v>
      </c>
      <c r="F107" s="147">
        <v>8813092.1254319511</v>
      </c>
      <c r="G107" s="148">
        <v>10414843.11866804</v>
      </c>
    </row>
    <row r="108" spans="1:7" x14ac:dyDescent="0.3">
      <c r="A108"/>
      <c r="B108"/>
      <c r="C108" s="144">
        <v>84</v>
      </c>
      <c r="D108" s="145">
        <f t="shared" si="9"/>
        <v>0.43869457154003372</v>
      </c>
      <c r="E108" s="146">
        <v>14306690.949175477</v>
      </c>
      <c r="F108" s="147">
        <v>8826232.0786124952</v>
      </c>
      <c r="G108" s="148">
        <v>10422966.973678691</v>
      </c>
    </row>
    <row r="109" spans="1:7" x14ac:dyDescent="0.3">
      <c r="A109"/>
      <c r="B109"/>
      <c r="C109" s="144">
        <v>85</v>
      </c>
      <c r="D109" s="145">
        <f t="shared" si="9"/>
        <v>0.44415606853307849</v>
      </c>
      <c r="E109" s="146">
        <v>14308970.357562575</v>
      </c>
      <c r="F109" s="147">
        <v>8839369.9793214425</v>
      </c>
      <c r="G109" s="148">
        <v>10431123.790394392</v>
      </c>
    </row>
    <row r="110" spans="1:7" x14ac:dyDescent="0.3">
      <c r="A110"/>
      <c r="B110"/>
      <c r="C110" s="144">
        <v>86</v>
      </c>
      <c r="D110" s="145">
        <f t="shared" si="9"/>
        <v>0.44962353763993501</v>
      </c>
      <c r="E110" s="146">
        <v>14311275.312260009</v>
      </c>
      <c r="F110" s="147">
        <v>8852505.0850943271</v>
      </c>
      <c r="G110" s="148">
        <v>10439312.518946581</v>
      </c>
    </row>
    <row r="111" spans="1:7" x14ac:dyDescent="0.3">
      <c r="A111"/>
      <c r="B111"/>
      <c r="C111" s="144">
        <v>87</v>
      </c>
      <c r="D111" s="145">
        <f t="shared" si="9"/>
        <v>0.45509699193584274</v>
      </c>
      <c r="E111" s="146">
        <v>14313605.767283507</v>
      </c>
      <c r="F111" s="147">
        <v>8865636.6888171919</v>
      </c>
      <c r="G111" s="148">
        <v>10447532.139368985</v>
      </c>
    </row>
    <row r="112" spans="1:7" x14ac:dyDescent="0.3">
      <c r="A112"/>
      <c r="B112"/>
      <c r="C112" s="144">
        <v>88</v>
      </c>
      <c r="D112" s="145">
        <f t="shared" si="9"/>
        <v>0.46057644453902813</v>
      </c>
      <c r="E112" s="146">
        <v>14315961.667582259</v>
      </c>
      <c r="F112" s="147">
        <v>8878764.1170382537</v>
      </c>
      <c r="G112" s="148">
        <v>10455781.660738224</v>
      </c>
    </row>
    <row r="113" spans="1:7" x14ac:dyDescent="0.3">
      <c r="A113"/>
      <c r="B113"/>
      <c r="C113" s="144">
        <v>89</v>
      </c>
      <c r="D113" s="145">
        <f t="shared" si="9"/>
        <v>0.46606190861089347</v>
      </c>
      <c r="E113" s="146">
        <v>14318342.949494172</v>
      </c>
      <c r="F113" s="147">
        <v>8891886.7283685412</v>
      </c>
      <c r="G113" s="148">
        <v>10464060.120333912</v>
      </c>
    </row>
    <row r="114" spans="1:7" x14ac:dyDescent="0.3">
      <c r="A114"/>
      <c r="B114"/>
      <c r="C114" s="144">
        <v>90</v>
      </c>
      <c r="D114" s="145">
        <f t="shared" si="9"/>
        <v>0.47155339735620644</v>
      </c>
      <c r="E114" s="146">
        <v>14320749.541186593</v>
      </c>
      <c r="F114" s="147">
        <v>8905003.9119664412</v>
      </c>
      <c r="G114" s="148">
        <v>10472366.582818698</v>
      </c>
    </row>
    <row r="115" spans="1:7" x14ac:dyDescent="0.3">
      <c r="A115"/>
      <c r="B115"/>
      <c r="C115" s="144">
        <v>91</v>
      </c>
      <c r="D115" s="145">
        <f t="shared" si="9"/>
        <v>0.47705092402329091</v>
      </c>
      <c r="E115" s="146">
        <v>14323181.363082498</v>
      </c>
      <c r="F115" s="147">
        <v>8918115.0861012451</v>
      </c>
      <c r="G115" s="148">
        <v>10480700.139438398</v>
      </c>
    </row>
    <row r="116" spans="1:7" x14ac:dyDescent="0.3">
      <c r="A116"/>
      <c r="B116"/>
      <c r="C116" s="144">
        <v>92</v>
      </c>
      <c r="D116" s="145">
        <f t="shared" si="9"/>
        <v>0.48255450190421861</v>
      </c>
      <c r="E116" s="146">
        <v>14325638.328272285</v>
      </c>
      <c r="F116" s="147">
        <v>8931219.6967911609</v>
      </c>
      <c r="G116" s="148">
        <v>10489059.907242365</v>
      </c>
    </row>
    <row r="117" spans="1:7" x14ac:dyDescent="0.3">
      <c r="A117"/>
      <c r="B117"/>
      <c r="C117" s="144">
        <v>93</v>
      </c>
      <c r="D117" s="145">
        <f t="shared" si="9"/>
        <v>0.48806414433500206</v>
      </c>
      <c r="E117" s="146">
        <v>14328120.342911217</v>
      </c>
      <c r="F117" s="147">
        <v>8944317.2165115271</v>
      </c>
      <c r="G117" s="148">
        <v>10497445.028324127</v>
      </c>
    </row>
    <row r="118" spans="1:7" x14ac:dyDescent="0.3">
      <c r="A118"/>
      <c r="B118"/>
      <c r="C118" s="144">
        <v>94</v>
      </c>
      <c r="D118" s="145">
        <f t="shared" si="9"/>
        <v>0.49357986469578846</v>
      </c>
      <c r="E118" s="146">
        <v>14330627.306602746</v>
      </c>
      <c r="F118" s="147">
        <v>8957407.1429692023</v>
      </c>
      <c r="G118" s="148">
        <v>10505854.669082206</v>
      </c>
    </row>
    <row r="119" spans="1:7" x14ac:dyDescent="0.3">
      <c r="A119"/>
      <c r="B119"/>
      <c r="C119" s="144">
        <v>95</v>
      </c>
      <c r="D119" s="145">
        <f t="shared" si="9"/>
        <v>0.49910167641105452</v>
      </c>
      <c r="E119" s="146">
        <v>14333159.112767892</v>
      </c>
      <c r="F119" s="147">
        <v>8970488.9979394302</v>
      </c>
      <c r="G119" s="148">
        <v>10514288.019501012</v>
      </c>
    </row>
    <row r="120" spans="1:7" x14ac:dyDescent="0.3">
      <c r="A120"/>
      <c r="B120"/>
      <c r="C120" s="144">
        <v>96</v>
      </c>
      <c r="D120" s="145">
        <f t="shared" si="9"/>
        <v>0.50462959294980259</v>
      </c>
      <c r="E120" s="146">
        <v>14335715.649000924</v>
      </c>
      <c r="F120" s="147">
        <v>8983562.326161623</v>
      </c>
      <c r="G120" s="148">
        <v>10522744.292451646</v>
      </c>
    </row>
    <row r="121" spans="1:7" x14ac:dyDescent="0.3">
      <c r="A121"/>
      <c r="B121"/>
      <c r="C121" s="144">
        <v>97</v>
      </c>
      <c r="D121" s="145">
        <f t="shared" si="9"/>
        <v>0.51016362782575797</v>
      </c>
      <c r="E121" s="146">
        <v>14338296.797411576</v>
      </c>
      <c r="F121" s="147">
        <v>8996626.694290733</v>
      </c>
      <c r="G121" s="148">
        <v>10531222.723012317</v>
      </c>
    </row>
    <row r="122" spans="1:7" x14ac:dyDescent="0.3">
      <c r="A122"/>
      <c r="B122"/>
      <c r="C122" s="144">
        <v>98</v>
      </c>
      <c r="D122" s="145">
        <f t="shared" si="9"/>
        <v>0.51570379459756677</v>
      </c>
      <c r="E122" s="146">
        <v>14340902.43495415</v>
      </c>
      <c r="F122" s="147">
        <v>9009681.6899012029</v>
      </c>
      <c r="G122" s="148">
        <v>10539722.567808162</v>
      </c>
    </row>
    <row r="123" spans="1:7" x14ac:dyDescent="0.3">
      <c r="A123"/>
      <c r="B123"/>
      <c r="C123" s="144">
        <v>99</v>
      </c>
      <c r="D123" s="145">
        <f t="shared" si="9"/>
        <v>0.52125010686899553</v>
      </c>
      <c r="E123" s="146">
        <v>14343532.433743693</v>
      </c>
      <c r="F123" s="147">
        <v>9022726.9205404688</v>
      </c>
      <c r="G123" s="148">
        <v>10548243.104370128</v>
      </c>
    </row>
    <row r="124" spans="1:7" x14ac:dyDescent="0.3">
      <c r="A124"/>
      <c r="B124"/>
      <c r="C124" s="144">
        <v>100</v>
      </c>
      <c r="D124" s="145">
        <f t="shared" si="9"/>
        <v>0.52680257828913135</v>
      </c>
      <c r="E124" s="146">
        <v>14346186.661359679</v>
      </c>
      <c r="F124" s="147">
        <v>9035762.0128293745</v>
      </c>
      <c r="G124" s="148">
        <v>10556783.630512558</v>
      </c>
    </row>
    <row r="125" spans="1:7" x14ac:dyDescent="0.3">
      <c r="A125"/>
      <c r="B125"/>
      <c r="C125" s="144">
        <v>101</v>
      </c>
      <c r="D125" s="145">
        <f t="shared" si="9"/>
        <v>0.53236122255258378</v>
      </c>
      <c r="E125" s="146">
        <v>14348864.981137414</v>
      </c>
      <c r="F125" s="147">
        <v>9048786.6116068698</v>
      </c>
      <c r="G125" s="148">
        <v>10565343.463729173</v>
      </c>
    </row>
    <row r="126" spans="1:7" x14ac:dyDescent="0.3">
      <c r="A126"/>
      <c r="B126"/>
      <c r="C126" s="144">
        <v>102</v>
      </c>
      <c r="D126" s="145">
        <f t="shared" si="9"/>
        <v>0.53792605339968713</v>
      </c>
      <c r="E126" s="146">
        <v>14351567.252447573</v>
      </c>
      <c r="F126" s="147">
        <v>9061800.3791166078</v>
      </c>
      <c r="G126" s="148">
        <v>10573921.940607</v>
      </c>
    </row>
    <row r="127" spans="1:7" x14ac:dyDescent="0.3">
      <c r="A127"/>
      <c r="B127"/>
      <c r="C127" s="144">
        <v>103</v>
      </c>
      <c r="D127" s="145">
        <f t="shared" si="9"/>
        <v>0.54349708461670454</v>
      </c>
      <c r="E127" s="146">
        <v>14354293.330964178</v>
      </c>
      <c r="F127" s="147">
        <v>9074802.9942331277</v>
      </c>
      <c r="G127" s="148">
        <v>10582518.416257896</v>
      </c>
    </row>
    <row r="128" spans="1:7" x14ac:dyDescent="0.3">
      <c r="A128"/>
      <c r="B128"/>
      <c r="C128" s="144">
        <v>104</v>
      </c>
      <c r="D128" s="145">
        <f t="shared" si="9"/>
        <v>0.54907433003603279</v>
      </c>
      <c r="E128" s="146">
        <v>14357043.068921316</v>
      </c>
      <c r="F128" s="147">
        <v>9087794.1517255642</v>
      </c>
      <c r="G128" s="148">
        <v>10591132.263767255</v>
      </c>
    </row>
    <row r="129" spans="1:7" x14ac:dyDescent="0.3">
      <c r="A129"/>
      <c r="B129"/>
      <c r="C129" s="144">
        <v>105</v>
      </c>
      <c r="D129" s="145">
        <f t="shared" si="9"/>
        <v>0.55465780353640826</v>
      </c>
      <c r="E129" s="146">
        <v>14359816.315359034</v>
      </c>
      <c r="F129" s="147">
        <v>9100773.5615567677</v>
      </c>
      <c r="G129" s="148">
        <v>10599762.873659462</v>
      </c>
    </row>
    <row r="130" spans="1:7" x14ac:dyDescent="0.3">
      <c r="A130"/>
      <c r="B130"/>
      <c r="C130" s="144">
        <v>106</v>
      </c>
      <c r="D130" s="145">
        <f t="shared" si="9"/>
        <v>0.56024751904311443</v>
      </c>
      <c r="E130" s="146">
        <v>14362612.91635864</v>
      </c>
      <c r="F130" s="147">
        <v>9113740.948216062</v>
      </c>
      <c r="G130" s="148">
        <v>10608409.653379675</v>
      </c>
    </row>
    <row r="131" spans="1:7" x14ac:dyDescent="0.3">
      <c r="A131"/>
      <c r="B131"/>
      <c r="C131" s="144">
        <v>107</v>
      </c>
      <c r="D131" s="145">
        <f t="shared" si="9"/>
        <v>0.56584349052818983</v>
      </c>
      <c r="E131" s="146">
        <v>14365432.715267837</v>
      </c>
      <c r="F131" s="147">
        <v>9126696.050083736</v>
      </c>
      <c r="G131" s="148">
        <v>10617072.026791561</v>
      </c>
    </row>
    <row r="132" spans="1:7" x14ac:dyDescent="0.3">
      <c r="A132"/>
      <c r="B132"/>
      <c r="C132" s="144">
        <v>108</v>
      </c>
      <c r="D132" s="145">
        <f t="shared" si="9"/>
        <v>0.57144573201063831</v>
      </c>
      <c r="E132" s="146">
        <v>14368275.552915983</v>
      </c>
      <c r="F132" s="147">
        <v>9139638.6188257113</v>
      </c>
      <c r="G132" s="148">
        <v>10625749.433690473</v>
      </c>
    </row>
    <row r="133" spans="1:7" x14ac:dyDescent="0.3">
      <c r="A133"/>
      <c r="B133"/>
      <c r="C133" s="144">
        <v>109</v>
      </c>
      <c r="D133" s="145">
        <f t="shared" si="9"/>
        <v>0.57705425755663864</v>
      </c>
      <c r="E133" s="146">
        <v>14371141.267819835</v>
      </c>
      <c r="F133" s="147">
        <v>9152568.4188166875</v>
      </c>
      <c r="G133" s="148">
        <v>10634441.329331724</v>
      </c>
    </row>
    <row r="134" spans="1:7" x14ac:dyDescent="0.3">
      <c r="A134"/>
      <c r="B134"/>
      <c r="C134" s="144">
        <v>110</v>
      </c>
      <c r="D134" s="145">
        <f t="shared" si="9"/>
        <v>0.58266908127975747</v>
      </c>
      <c r="E134" s="146">
        <v>14374029.696380083</v>
      </c>
      <c r="F134" s="147">
        <v>9165485.2265904099</v>
      </c>
      <c r="G134" s="148">
        <v>10643147.183973502</v>
      </c>
    </row>
    <row r="135" spans="1:7" x14ac:dyDescent="0.3">
      <c r="A135"/>
      <c r="B135"/>
      <c r="C135" s="144">
        <v>111</v>
      </c>
      <c r="D135" s="145">
        <f t="shared" si="9"/>
        <v>0.58829021734116227</v>
      </c>
      <c r="E135" s="146">
        <v>14376940.673069015</v>
      </c>
      <c r="F135" s="147">
        <v>9178388.8303155191</v>
      </c>
      <c r="G135" s="148">
        <v>10651866.482434012</v>
      </c>
    </row>
    <row r="136" spans="1:7" x14ac:dyDescent="0.3">
      <c r="A136"/>
      <c r="B136"/>
      <c r="C136" s="144">
        <v>112</v>
      </c>
      <c r="D136" s="145">
        <f t="shared" si="9"/>
        <v>0.59391767994983491</v>
      </c>
      <c r="E136" s="146">
        <v>14379874.030609623</v>
      </c>
      <c r="F136" s="147">
        <v>9191279.0292957462</v>
      </c>
      <c r="G136" s="148">
        <v>10660598.723662421</v>
      </c>
    </row>
    <row r="137" spans="1:7" x14ac:dyDescent="0.3">
      <c r="A137"/>
      <c r="B137"/>
      <c r="C137" s="144">
        <v>113</v>
      </c>
      <c r="D137" s="145">
        <f t="shared" si="9"/>
        <v>0.59955148336278774</v>
      </c>
      <c r="E137" s="146">
        <v>14382829.600146472</v>
      </c>
      <c r="F137" s="147">
        <v>9204155.6334932111</v>
      </c>
      <c r="G137" s="148">
        <v>10669343.420323238</v>
      </c>
    </row>
    <row r="138" spans="1:7" x14ac:dyDescent="0.3">
      <c r="A138"/>
      <c r="B138"/>
      <c r="C138" s="144">
        <v>114</v>
      </c>
      <c r="D138" s="145">
        <f t="shared" si="9"/>
        <v>0.60519164188528041</v>
      </c>
      <c r="E138" s="146">
        <v>14385807.21140863</v>
      </c>
      <c r="F138" s="147">
        <v>9217018.4630735721</v>
      </c>
      <c r="G138" s="148">
        <v>10678100.098393671</v>
      </c>
    </row>
    <row r="139" spans="1:7" x14ac:dyDescent="0.3">
      <c r="A139"/>
      <c r="B139"/>
      <c r="C139" s="144">
        <v>115</v>
      </c>
      <c r="D139" s="145">
        <f t="shared" si="9"/>
        <v>0.61083816987103767</v>
      </c>
      <c r="E139" s="146">
        <v>14388806.692864943</v>
      </c>
      <c r="F139" s="147">
        <v>9229867.3479720037</v>
      </c>
      <c r="G139" s="148">
        <v>10686868.296773626</v>
      </c>
    </row>
    <row r="140" spans="1:7" x14ac:dyDescent="0.3">
      <c r="A140"/>
      <c r="B140"/>
      <c r="C140" s="144">
        <v>116</v>
      </c>
      <c r="D140" s="145">
        <f t="shared" si="9"/>
        <v>0.61649108172246803</v>
      </c>
      <c r="E140" s="146">
        <v>14391827.871871985</v>
      </c>
      <c r="F140" s="147">
        <v>9242702.1274788659</v>
      </c>
      <c r="G140" s="148">
        <v>10695647.566907933</v>
      </c>
    </row>
    <row r="141" spans="1:7" x14ac:dyDescent="0.3">
      <c r="A141"/>
      <c r="B141"/>
      <c r="C141" s="144">
        <v>117</v>
      </c>
      <c r="D141" s="145">
        <f t="shared" si="9"/>
        <v>0.62215039189088517</v>
      </c>
      <c r="E141" s="146">
        <v>14394870.574814921</v>
      </c>
      <c r="F141" s="147">
        <v>9255522.6498441771</v>
      </c>
      <c r="G141" s="148">
        <v>10704437.472420413</v>
      </c>
    </row>
    <row r="142" spans="1:7" x14ac:dyDescent="0.3">
      <c r="A142"/>
      <c r="B142"/>
      <c r="C142" s="144">
        <v>118</v>
      </c>
      <c r="D142" s="145">
        <f t="shared" si="9"/>
        <v>0.62781611487672873</v>
      </c>
      <c r="E142" s="146">
        <v>14397934.627241587</v>
      </c>
      <c r="F142" s="147">
        <v>9268328.7718998455</v>
      </c>
      <c r="G142" s="148">
        <v>10713237.588759422</v>
      </c>
    </row>
    <row r="143" spans="1:7" x14ac:dyDescent="0.3">
      <c r="A143"/>
      <c r="B143"/>
      <c r="C143" s="144">
        <v>119</v>
      </c>
      <c r="D143" s="145">
        <f t="shared" si="9"/>
        <v>0.63348826522978763</v>
      </c>
      <c r="E143" s="146">
        <v>14401019.853990022</v>
      </c>
      <c r="F143" s="147">
        <v>9281120.3586988617</v>
      </c>
      <c r="G143" s="148">
        <v>10722047.502854567</v>
      </c>
    </row>
    <row r="144" spans="1:7" x14ac:dyDescent="0.3">
      <c r="A144"/>
      <c r="B144"/>
      <c r="C144" s="144">
        <v>120</v>
      </c>
      <c r="D144" s="145">
        <f t="shared" si="9"/>
        <v>0.63916685754942437</v>
      </c>
      <c r="E144" s="146">
        <v>14404126.079309788</v>
      </c>
      <c r="F144" s="147">
        <v>9293897.2831705455</v>
      </c>
      <c r="G144" s="148">
        <v>10730866.812784124</v>
      </c>
    </row>
    <row r="145" spans="1:7" x14ac:dyDescent="0.3">
      <c r="A145"/>
      <c r="B145"/>
      <c r="C145" s="144">
        <v>121</v>
      </c>
      <c r="D145" s="145">
        <f t="shared" si="9"/>
        <v>0.64485190648480029</v>
      </c>
      <c r="E145" s="146">
        <v>14407253.126977194</v>
      </c>
      <c r="F145" s="147">
        <v>9306659.4257911351</v>
      </c>
      <c r="G145" s="148">
        <v>10739695.127452962</v>
      </c>
    </row>
    <row r="146" spans="1:7" x14ac:dyDescent="0.3">
      <c r="A146"/>
      <c r="B146"/>
      <c r="C146" s="144">
        <v>122</v>
      </c>
      <c r="D146" s="145">
        <f t="shared" si="9"/>
        <v>0.6505434267351019</v>
      </c>
      <c r="E146" s="146">
        <v>14410400.820404839</v>
      </c>
      <c r="F146" s="147">
        <v>9319406.6742688902</v>
      </c>
      <c r="G146" s="148">
        <v>10748532.066280494</v>
      </c>
    </row>
    <row r="147" spans="1:7" x14ac:dyDescent="0.3">
      <c r="A147"/>
      <c r="B147"/>
      <c r="C147" s="144">
        <v>123</v>
      </c>
      <c r="D147" s="145">
        <f t="shared" si="9"/>
        <v>0.65624143304977012</v>
      </c>
      <c r="E147" s="146">
        <v>14413568.982745551</v>
      </c>
      <c r="F147" s="147">
        <v>9332138.9232430533</v>
      </c>
      <c r="G147" s="148">
        <v>10757377.258898474</v>
      </c>
    </row>
    <row r="148" spans="1:7" x14ac:dyDescent="0.3">
      <c r="A148"/>
      <c r="B148"/>
      <c r="C148" s="144">
        <v>124</v>
      </c>
      <c r="D148" s="145">
        <f t="shared" si="9"/>
        <v>0.6619459402287281</v>
      </c>
      <c r="E148" s="146">
        <v>14416757.436991021</v>
      </c>
      <c r="F148" s="147">
        <v>9344856.073995987</v>
      </c>
      <c r="G148" s="148">
        <v>10766230.344858184</v>
      </c>
    </row>
    <row r="149" spans="1:7" x14ac:dyDescent="0.3">
      <c r="A149"/>
      <c r="B149"/>
      <c r="C149" s="144">
        <v>125</v>
      </c>
      <c r="D149" s="145">
        <f t="shared" si="9"/>
        <v>0.66765696312261313</v>
      </c>
      <c r="E149" s="146">
        <v>14419966.006065404</v>
      </c>
      <c r="F149" s="147">
        <v>9357558.034177836</v>
      </c>
      <c r="G149" s="148">
        <v>10775090.973346805</v>
      </c>
    </row>
    <row r="150" spans="1:7" x14ac:dyDescent="0.3">
      <c r="A150"/>
      <c r="B150"/>
      <c r="C150" s="144">
        <v>126</v>
      </c>
      <c r="D150" s="145">
        <f t="shared" si="9"/>
        <v>0.67337451663300796</v>
      </c>
      <c r="E150" s="146">
        <v>14423194.512913965</v>
      </c>
      <c r="F150" s="147">
        <v>9370244.7175431475</v>
      </c>
      <c r="G150" s="148">
        <v>10783958.802912679</v>
      </c>
    </row>
    <row r="151" spans="1:7" x14ac:dyDescent="0.3">
      <c r="A151"/>
      <c r="B151"/>
      <c r="C151" s="144">
        <v>127</v>
      </c>
      <c r="D151" s="145">
        <f t="shared" si="9"/>
        <v>0.67909861571267416</v>
      </c>
      <c r="E151" s="146">
        <v>14426442.780587118</v>
      </c>
      <c r="F151" s="147">
        <v>9382916.0436988585</v>
      </c>
      <c r="G151" s="148">
        <v>10792833.501199069</v>
      </c>
    </row>
    <row r="152" spans="1:7" x14ac:dyDescent="0.3">
      <c r="A152"/>
      <c r="B152"/>
      <c r="C152" s="144">
        <v>128</v>
      </c>
      <c r="D152" s="145">
        <f t="shared" si="9"/>
        <v>0.68482927536578708</v>
      </c>
      <c r="E152" s="146">
        <v>14429710.632319957</v>
      </c>
      <c r="F152" s="147">
        <v>9395571.9378630891</v>
      </c>
      <c r="G152" s="148">
        <v>10801714.744686253</v>
      </c>
    </row>
    <row r="153" spans="1:7" x14ac:dyDescent="0.3">
      <c r="A153"/>
      <c r="B153"/>
      <c r="C153" s="144">
        <v>129</v>
      </c>
      <c r="D153" s="145">
        <f t="shared" si="9"/>
        <v>0.69056651064817132</v>
      </c>
      <c r="E153" s="146">
        <v>14432997.891607501</v>
      </c>
      <c r="F153" s="147">
        <v>9408212.3306342885</v>
      </c>
      <c r="G153" s="148">
        <v>10810602.218441635</v>
      </c>
    </row>
    <row r="154" spans="1:7" x14ac:dyDescent="0.3">
      <c r="A154"/>
      <c r="B154"/>
      <c r="C154" s="144">
        <v>130</v>
      </c>
      <c r="D154" s="145">
        <f t="shared" ref="D154:D217" si="10">-LN(1-C154/$C$24)/$D$24</f>
        <v>0.69631033666753828</v>
      </c>
      <c r="E154" s="146">
        <v>14436304.382275851</v>
      </c>
      <c r="F154" s="147">
        <v>9420837.1577702053</v>
      </c>
      <c r="G154" s="148">
        <v>10819495.615877587</v>
      </c>
    </row>
    <row r="155" spans="1:7" x14ac:dyDescent="0.3">
      <c r="A155"/>
      <c r="B155"/>
      <c r="C155" s="144">
        <v>131</v>
      </c>
      <c r="D155" s="145">
        <f t="shared" si="10"/>
        <v>0.70206076858372501</v>
      </c>
      <c r="E155" s="146">
        <v>14439629.928549431</v>
      </c>
      <c r="F155" s="147">
        <v>9433446.3599762358</v>
      </c>
      <c r="G155" s="148">
        <v>10828394.638516802</v>
      </c>
    </row>
    <row r="156" spans="1:7" x14ac:dyDescent="0.3">
      <c r="A156"/>
      <c r="B156"/>
      <c r="C156" s="144">
        <v>132</v>
      </c>
      <c r="D156" s="145">
        <f t="shared" si="10"/>
        <v>0.70781782160893436</v>
      </c>
      <c r="E156" s="146">
        <v>14442974.355114415</v>
      </c>
      <c r="F156" s="147">
        <v>9446039.8827026896</v>
      </c>
      <c r="G156" s="148">
        <v>10837298.995764926</v>
      </c>
    </row>
    <row r="157" spans="1:7" x14ac:dyDescent="0.3">
      <c r="A157"/>
      <c r="B157"/>
      <c r="C157" s="144">
        <v>133</v>
      </c>
      <c r="D157" s="145">
        <f t="shared" si="10"/>
        <v>0.71358151100797595</v>
      </c>
      <c r="E157" s="146">
        <v>14446337.487178668</v>
      </c>
      <c r="F157" s="147">
        <v>9458617.6759506427</v>
      </c>
      <c r="G157" s="148">
        <v>10846208.404690161</v>
      </c>
    </row>
    <row r="158" spans="1:7" x14ac:dyDescent="0.3">
      <c r="A158"/>
      <c r="B158"/>
      <c r="C158" s="144">
        <v>134</v>
      </c>
      <c r="D158" s="145">
        <f t="shared" si="10"/>
        <v>0.71935185209850949</v>
      </c>
      <c r="E158" s="146">
        <v>14449719.150528148</v>
      </c>
      <c r="F158" s="147">
        <v>9471179.6940858625</v>
      </c>
      <c r="G158" s="148">
        <v>10855122.589809686</v>
      </c>
    </row>
    <row r="159" spans="1:7" x14ac:dyDescent="0.3">
      <c r="A159"/>
      <c r="B159"/>
      <c r="C159" s="144">
        <v>135</v>
      </c>
      <c r="D159" s="145">
        <f t="shared" si="10"/>
        <v>0.72512886025128864</v>
      </c>
      <c r="E159" s="146">
        <v>14453119.171580084</v>
      </c>
      <c r="F159" s="147">
        <v>9483725.8956605308</v>
      </c>
      <c r="G159" s="148">
        <v>10864041.28288262</v>
      </c>
    </row>
    <row r="160" spans="1:7" x14ac:dyDescent="0.3">
      <c r="A160"/>
      <c r="B160"/>
      <c r="C160" s="144">
        <v>136</v>
      </c>
      <c r="D160" s="145">
        <f t="shared" si="10"/>
        <v>0.73091255089040719</v>
      </c>
      <c r="E160" s="146">
        <v>14456537.377433009</v>
      </c>
      <c r="F160" s="147">
        <v>9496256.2432423718</v>
      </c>
      <c r="G160" s="148">
        <v>10872964.222709361</v>
      </c>
    </row>
    <row r="161" spans="1:7" x14ac:dyDescent="0.3">
      <c r="A161"/>
      <c r="B161"/>
      <c r="C161" s="144">
        <v>137</v>
      </c>
      <c r="D161" s="145">
        <f t="shared" si="10"/>
        <v>0.73670293949354559</v>
      </c>
      <c r="E161" s="146">
        <v>14459973.595913768</v>
      </c>
      <c r="F161" s="147">
        <v>9508770.7032508515</v>
      </c>
      <c r="G161" s="148">
        <v>10881891.154937029</v>
      </c>
    </row>
    <row r="162" spans="1:7" x14ac:dyDescent="0.3">
      <c r="A162"/>
      <c r="B162"/>
      <c r="C162" s="144">
        <v>138</v>
      </c>
      <c r="D162" s="145">
        <f t="shared" si="10"/>
        <v>0.74250004159221972</v>
      </c>
      <c r="E162" s="146">
        <v>14463427.655621685</v>
      </c>
      <c r="F162" s="147">
        <v>9521269.2458001301</v>
      </c>
      <c r="G162" s="148">
        <v>10890821.831870854</v>
      </c>
    </row>
    <row r="163" spans="1:7" x14ac:dyDescent="0.3">
      <c r="A163"/>
      <c r="B163"/>
      <c r="C163" s="144">
        <v>139</v>
      </c>
      <c r="D163" s="145">
        <f t="shared" si="10"/>
        <v>0.74830387277203125</v>
      </c>
      <c r="E163" s="146">
        <v>14466899.385970013</v>
      </c>
      <c r="F163" s="147">
        <v>9533751.8445484601</v>
      </c>
      <c r="G163" s="148">
        <v>10899756.012291331</v>
      </c>
    </row>
    <row r="164" spans="1:7" x14ac:dyDescent="0.3">
      <c r="A164"/>
      <c r="B164"/>
      <c r="C164" s="144">
        <v>140</v>
      </c>
      <c r="D164" s="145">
        <f t="shared" si="10"/>
        <v>0.75411444867291821</v>
      </c>
      <c r="E164" s="146">
        <v>14470388.617224712</v>
      </c>
      <c r="F164" s="147">
        <v>9546218.4765537754</v>
      </c>
      <c r="G164" s="148">
        <v>10908693.461276878</v>
      </c>
    </row>
    <row r="165" spans="1:7" x14ac:dyDescent="0.3">
      <c r="A165"/>
      <c r="B165"/>
      <c r="C165" s="144">
        <v>141</v>
      </c>
      <c r="D165" s="145">
        <f t="shared" si="10"/>
        <v>0.7599317849894085</v>
      </c>
      <c r="E165" s="146">
        <v>14473895.180540785</v>
      </c>
      <c r="F165" s="147">
        <v>9558669.122135127</v>
      </c>
      <c r="G165" s="148">
        <v>10917633.950031921</v>
      </c>
    </row>
    <row r="166" spans="1:7" x14ac:dyDescent="0.3">
      <c r="A166"/>
      <c r="B166"/>
      <c r="C166" s="144">
        <v>142</v>
      </c>
      <c r="D166" s="145">
        <f t="shared" si="10"/>
        <v>0.76575589747087391</v>
      </c>
      <c r="E166" s="146">
        <v>14477418.907996215</v>
      </c>
      <c r="F166" s="147">
        <v>9571103.7647397798</v>
      </c>
      <c r="G166" s="148">
        <v>10926577.255720124</v>
      </c>
    </row>
    <row r="167" spans="1:7" x14ac:dyDescent="0.3">
      <c r="A167"/>
      <c r="B167"/>
      <c r="C167" s="144">
        <v>143</v>
      </c>
      <c r="D167" s="145">
        <f t="shared" si="10"/>
        <v>0.77158680192178641</v>
      </c>
      <c r="E167" s="146">
        <v>14480959.632623639</v>
      </c>
      <c r="F167" s="147">
        <v>9583522.3908156678</v>
      </c>
      <c r="G167" s="148">
        <v>10935523.161302671</v>
      </c>
    </row>
    <row r="168" spans="1:7" x14ac:dyDescent="0.3">
      <c r="A168"/>
      <c r="B168"/>
      <c r="C168" s="144">
        <v>144</v>
      </c>
      <c r="D168" s="145">
        <f t="shared" si="10"/>
        <v>0.77742451420197489</v>
      </c>
      <c r="E168" s="146">
        <v>14484517.188439833</v>
      </c>
      <c r="F168" s="147">
        <v>9595924.9896890223</v>
      </c>
      <c r="G168" s="148">
        <v>10944471.455381406</v>
      </c>
    </row>
    <row r="169" spans="1:7" x14ac:dyDescent="0.3">
      <c r="A169"/>
      <c r="B169"/>
      <c r="C169" s="144">
        <v>145</v>
      </c>
      <c r="D169" s="145">
        <f t="shared" si="10"/>
        <v>0.7832690502268842</v>
      </c>
      <c r="E169" s="146">
        <v>14488091.410473157</v>
      </c>
      <c r="F169" s="147">
        <v>9608311.5534468777</v>
      </c>
      <c r="G169" s="148">
        <v>10953421.932046665</v>
      </c>
    </row>
    <row r="170" spans="1:7" x14ac:dyDescent="0.3">
      <c r="A170"/>
      <c r="B170"/>
      <c r="C170" s="144">
        <v>146</v>
      </c>
      <c r="D170" s="145">
        <f t="shared" si="10"/>
        <v>0.78912042596783605</v>
      </c>
      <c r="E170" s="146">
        <v>14491682.134789012</v>
      </c>
      <c r="F170" s="147">
        <v>9620682.0768243223</v>
      </c>
      <c r="G170" s="148">
        <v>10962374.390729651</v>
      </c>
    </row>
    <row r="171" spans="1:7" x14ac:dyDescent="0.3">
      <c r="A171"/>
      <c r="B171"/>
      <c r="C171" s="144">
        <v>147</v>
      </c>
      <c r="D171" s="145">
        <f t="shared" si="10"/>
        <v>0.79497865745228968</v>
      </c>
      <c r="E171" s="146">
        <v>14495289.198513433</v>
      </c>
      <c r="F171" s="147">
        <v>9633036.5570962094</v>
      </c>
      <c r="G171" s="148">
        <v>10971328.636059232</v>
      </c>
    </row>
    <row r="172" spans="1:7" x14ac:dyDescent="0.3">
      <c r="A172"/>
      <c r="B172"/>
      <c r="C172" s="144">
        <v>148</v>
      </c>
      <c r="D172" s="145">
        <f t="shared" si="10"/>
        <v>0.80084376076410668</v>
      </c>
      <c r="E172" s="146">
        <v>14498912.439854857</v>
      </c>
      <c r="F172" s="147">
        <v>9645374.9939732365</v>
      </c>
      <c r="G172" s="148">
        <v>10980284.477722976</v>
      </c>
    </row>
    <row r="173" spans="1:7" x14ac:dyDescent="0.3">
      <c r="A173"/>
      <c r="B173"/>
      <c r="C173" s="144">
        <v>149</v>
      </c>
      <c r="D173" s="145">
        <f t="shared" si="10"/>
        <v>0.80671575204381463</v>
      </c>
      <c r="E173" s="146">
        <v>14502551.698124235</v>
      </c>
      <c r="F173" s="147">
        <v>9657697.3895020783</v>
      </c>
      <c r="G173" s="148">
        <v>10989241.7303323</v>
      </c>
    </row>
    <row r="174" spans="1:7" x14ac:dyDescent="0.3">
      <c r="A174"/>
      <c r="B174"/>
      <c r="C174" s="144">
        <v>150</v>
      </c>
      <c r="D174" s="145">
        <f t="shared" si="10"/>
        <v>0.81259464748887467</v>
      </c>
      <c r="E174" s="146">
        <v>14506206.813753486</v>
      </c>
      <c r="F174" s="147">
        <v>9670003.7479695082</v>
      </c>
      <c r="G174" s="148">
        <v>10998200.21329163</v>
      </c>
    </row>
    <row r="175" spans="1:7" x14ac:dyDescent="0.3">
      <c r="A175"/>
      <c r="B175"/>
      <c r="C175" s="144">
        <v>151</v>
      </c>
      <c r="D175" s="145">
        <f t="shared" si="10"/>
        <v>0.81848046335394886</v>
      </c>
      <c r="E175" s="146">
        <v>14509877.628312405</v>
      </c>
      <c r="F175" s="147">
        <v>9682294.0758102853</v>
      </c>
      <c r="G175" s="148">
        <v>11007159.75067139</v>
      </c>
    </row>
    <row r="176" spans="1:7" x14ac:dyDescent="0.3">
      <c r="A176"/>
      <c r="B176"/>
      <c r="C176" s="144">
        <v>152</v>
      </c>
      <c r="D176" s="145">
        <f t="shared" si="10"/>
        <v>0.82437321595116997</v>
      </c>
      <c r="E176" s="146">
        <v>14513563.984524103</v>
      </c>
      <c r="F176" s="147">
        <v>9694568.381518675</v>
      </c>
      <c r="G176" s="148">
        <v>11016120.171084732</v>
      </c>
    </row>
    <row r="177" spans="1:7" x14ac:dyDescent="0.3">
      <c r="A177"/>
      <c r="B177"/>
      <c r="C177" s="144">
        <v>153</v>
      </c>
      <c r="D177" s="145">
        <f t="shared" si="10"/>
        <v>0.83027292165041344</v>
      </c>
      <c r="E177" s="146">
        <v>14517265.726279043</v>
      </c>
      <c r="F177" s="147">
        <v>9706826.6755633987</v>
      </c>
      <c r="G177" s="148">
        <v>11025081.307567891</v>
      </c>
    </row>
    <row r="178" spans="1:7" x14ac:dyDescent="0.3">
      <c r="A178"/>
      <c r="B178"/>
      <c r="C178" s="144">
        <v>154</v>
      </c>
      <c r="D178" s="145">
        <f t="shared" si="10"/>
        <v>0.836179596879569</v>
      </c>
      <c r="E178" s="146">
        <v>14520982.698647749</v>
      </c>
      <c r="F178" s="147">
        <v>9719068.9703059606</v>
      </c>
      <c r="G178" s="148">
        <v>11034042.997464016</v>
      </c>
    </row>
    <row r="179" spans="1:7" x14ac:dyDescent="0.3">
      <c r="A179"/>
      <c r="B179"/>
      <c r="C179" s="144">
        <v>155</v>
      </c>
      <c r="D179" s="145">
        <f t="shared" si="10"/>
        <v>0.84209325812481617</v>
      </c>
      <c r="E179" s="146">
        <v>14524714.747892236</v>
      </c>
      <c r="F179" s="147">
        <v>9731295.2799220812</v>
      </c>
      <c r="G179" s="148">
        <v>11043005.08231038</v>
      </c>
    </row>
    <row r="180" spans="1:7" x14ac:dyDescent="0.3">
      <c r="A180"/>
      <c r="B180"/>
      <c r="C180" s="144">
        <v>156</v>
      </c>
      <c r="D180" s="145">
        <f t="shared" si="10"/>
        <v>0.84801392193089986</v>
      </c>
      <c r="E180" s="146">
        <v>14528461.721476223</v>
      </c>
      <c r="F180" s="147">
        <v>9743505.6203262582</v>
      </c>
      <c r="G180" s="148">
        <v>11051967.407728914</v>
      </c>
    </row>
    <row r="181" spans="1:7" x14ac:dyDescent="0.3">
      <c r="A181"/>
      <c r="B181"/>
      <c r="C181" s="144">
        <v>157</v>
      </c>
      <c r="D181" s="145">
        <f t="shared" si="10"/>
        <v>0.85394160490140814</v>
      </c>
      <c r="E181" s="146">
        <v>14532223.468074227</v>
      </c>
      <c r="F181" s="147">
        <v>9755700.0090991911</v>
      </c>
      <c r="G181" s="148">
        <v>11060929.82331983</v>
      </c>
    </row>
    <row r="182" spans="1:7" x14ac:dyDescent="0.3">
      <c r="A182"/>
      <c r="B182"/>
      <c r="C182" s="144">
        <v>158</v>
      </c>
      <c r="D182" s="145">
        <f t="shared" si="10"/>
        <v>0.85987632369905176</v>
      </c>
      <c r="E182" s="146">
        <v>14535999.837579537</v>
      </c>
      <c r="F182" s="147">
        <v>9767878.4654180463</v>
      </c>
      <c r="G182" s="148">
        <v>11069892.182558393</v>
      </c>
    </row>
    <row r="183" spans="1:7" x14ac:dyDescent="0.3">
      <c r="A183"/>
      <c r="B183"/>
      <c r="C183" s="144">
        <v>159</v>
      </c>
      <c r="D183" s="145">
        <f t="shared" si="10"/>
        <v>0.86581809504594509</v>
      </c>
      <c r="E183" s="146">
        <v>14539790.681111164</v>
      </c>
      <c r="F183" s="147">
        <v>9780041.0099893585</v>
      </c>
      <c r="G183" s="148">
        <v>11078854.342694612</v>
      </c>
    </row>
    <row r="184" spans="1:7" x14ac:dyDescent="0.3">
      <c r="A184"/>
      <c r="B184"/>
      <c r="C184" s="144">
        <v>160</v>
      </c>
      <c r="D184" s="145">
        <f t="shared" si="10"/>
        <v>0.87176693572388897</v>
      </c>
      <c r="E184" s="146">
        <v>14543595.851019811</v>
      </c>
      <c r="F184" s="147">
        <v>9792187.6649845839</v>
      </c>
      <c r="G184" s="148">
        <v>11087816.164655834</v>
      </c>
    </row>
    <row r="185" spans="1:7" x14ac:dyDescent="0.3">
      <c r="A185"/>
      <c r="B185"/>
      <c r="C185" s="144">
        <v>161</v>
      </c>
      <c r="D185" s="145">
        <f t="shared" si="10"/>
        <v>0.87772286257465448</v>
      </c>
      <c r="E185" s="146">
        <v>14547415.200892903</v>
      </c>
      <c r="F185" s="147">
        <v>9804318.4539780393</v>
      </c>
      <c r="G185" s="148">
        <v>11096777.512952119</v>
      </c>
    </row>
    <row r="186" spans="1:7" x14ac:dyDescent="0.3">
      <c r="A186"/>
      <c r="B186"/>
      <c r="C186" s="144">
        <v>162</v>
      </c>
      <c r="D186" s="145">
        <f t="shared" si="10"/>
        <v>0.88368589250027019</v>
      </c>
      <c r="E186" s="146">
        <v>14551248.585558731</v>
      </c>
      <c r="F186" s="147">
        <v>9816433.4018872827</v>
      </c>
      <c r="G186" s="148">
        <v>11105738.255584314</v>
      </c>
    </row>
    <row r="187" spans="1:7" x14ac:dyDescent="0.3">
      <c r="A187"/>
      <c r="B187"/>
      <c r="C187" s="144">
        <v>163</v>
      </c>
      <c r="D187" s="145">
        <f t="shared" si="10"/>
        <v>0.88965604246330887</v>
      </c>
      <c r="E187" s="146">
        <v>14555095.861089746</v>
      </c>
      <c r="F187" s="147">
        <v>9828532.5349157192</v>
      </c>
      <c r="G187" s="148">
        <v>11114698.263954734</v>
      </c>
    </row>
    <row r="188" spans="1:7" x14ac:dyDescent="0.3">
      <c r="A188"/>
      <c r="B188"/>
      <c r="C188" s="144">
        <v>164</v>
      </c>
      <c r="D188" s="145">
        <f t="shared" si="10"/>
        <v>0.89563332948717733</v>
      </c>
      <c r="E188" s="146">
        <v>14558956.884805081</v>
      </c>
      <c r="F188" s="147">
        <v>9840615.8804974128</v>
      </c>
      <c r="G188" s="148">
        <v>11123657.412780389</v>
      </c>
    </row>
    <row r="189" spans="1:7" x14ac:dyDescent="0.3">
      <c r="A189"/>
      <c r="B189"/>
      <c r="C189" s="144">
        <v>165</v>
      </c>
      <c r="D189" s="145">
        <f t="shared" si="10"/>
        <v>0.90161777065640802</v>
      </c>
      <c r="E189" s="146">
        <v>14562831.515272284</v>
      </c>
      <c r="F189" s="147">
        <v>9852683.4672439974</v>
      </c>
      <c r="G189" s="148">
        <v>11132615.580008656</v>
      </c>
    </row>
    <row r="190" spans="1:7" x14ac:dyDescent="0.3">
      <c r="A190"/>
      <c r="B190"/>
      <c r="C190" s="144">
        <v>166</v>
      </c>
      <c r="D190" s="145">
        <f t="shared" si="10"/>
        <v>0.90760938311695161</v>
      </c>
      <c r="E190" s="146">
        <v>14566719.612308353</v>
      </c>
      <c r="F190" s="147">
        <v>9864735.3248935789</v>
      </c>
      <c r="G190" s="148">
        <v>11141572.646735318</v>
      </c>
    </row>
    <row r="191" spans="1:7" x14ac:dyDescent="0.3">
      <c r="A191"/>
      <c r="B191"/>
      <c r="C191" s="144">
        <v>167</v>
      </c>
      <c r="D191" s="145">
        <f t="shared" si="10"/>
        <v>0.91360818407647204</v>
      </c>
      <c r="E191" s="146">
        <v>14570621.036980107</v>
      </c>
      <c r="F191" s="147">
        <v>9876771.4842615742</v>
      </c>
      <c r="G191" s="148">
        <v>11150528.497124922</v>
      </c>
    </row>
    <row r="192" spans="1:7" x14ac:dyDescent="0.3">
      <c r="A192"/>
      <c r="B192"/>
      <c r="C192" s="144">
        <v>168</v>
      </c>
      <c r="D192" s="145">
        <f t="shared" si="10"/>
        <v>0.91961419080464246</v>
      </c>
      <c r="E192" s="146">
        <v>14574535.651603878</v>
      </c>
      <c r="F192" s="147">
        <v>9888791.9771934263</v>
      </c>
      <c r="G192" s="148">
        <v>11159483.018333366</v>
      </c>
    </row>
    <row r="193" spans="1:7" x14ac:dyDescent="0.3">
      <c r="A193"/>
      <c r="B193"/>
      <c r="C193" s="144">
        <v>169</v>
      </c>
      <c r="D193" s="145">
        <f t="shared" si="10"/>
        <v>0.9256274206334445</v>
      </c>
      <c r="E193" s="146">
        <v>14578463.319744624</v>
      </c>
      <c r="F193" s="147">
        <v>9900796.8365190681</v>
      </c>
      <c r="G193" s="148">
        <v>11168436.100432623</v>
      </c>
    </row>
    <row r="194" spans="1:7" x14ac:dyDescent="0.3">
      <c r="A194"/>
      <c r="B194"/>
      <c r="C194" s="144">
        <v>170</v>
      </c>
      <c r="D194" s="145">
        <f t="shared" si="10"/>
        <v>0.93164789095746736</v>
      </c>
      <c r="E194" s="146">
        <v>14582403.906214483</v>
      </c>
      <c r="F194" s="147">
        <v>9912786.096009098</v>
      </c>
      <c r="G194" s="148">
        <v>11177387.636337603</v>
      </c>
    </row>
    <row r="195" spans="1:7" x14ac:dyDescent="0.3">
      <c r="A195"/>
      <c r="B195"/>
      <c r="C195" s="144">
        <v>171</v>
      </c>
      <c r="D195" s="145">
        <f t="shared" si="10"/>
        <v>0.93767561923421061</v>
      </c>
      <c r="E195" s="146">
        <v>14586357.277070716</v>
      </c>
      <c r="F195" s="147">
        <v>9924759.7903326377</v>
      </c>
      <c r="G195" s="148">
        <v>11186337.521734994</v>
      </c>
    </row>
    <row r="196" spans="1:7" x14ac:dyDescent="0.3">
      <c r="A196"/>
      <c r="B196"/>
      <c r="C196" s="144">
        <v>172</v>
      </c>
      <c r="D196" s="145">
        <f t="shared" si="10"/>
        <v>0.94371062298438635</v>
      </c>
      <c r="E196" s="146">
        <v>14590323.299613239</v>
      </c>
      <c r="F196" s="147">
        <v>9936717.9550167192</v>
      </c>
      <c r="G196" s="148">
        <v>11195285.655014126</v>
      </c>
    </row>
    <row r="197" spans="1:7" x14ac:dyDescent="0.3">
      <c r="A197"/>
      <c r="B197"/>
      <c r="C197" s="144">
        <v>173</v>
      </c>
      <c r="D197" s="145">
        <f t="shared" si="10"/>
        <v>0.94975291979222898</v>
      </c>
      <c r="E197" s="146">
        <v>14594301.84238157</v>
      </c>
      <c r="F197" s="147">
        <v>9948660.626407221</v>
      </c>
      <c r="G197" s="148">
        <v>11204231.937199691</v>
      </c>
    </row>
    <row r="198" spans="1:7" x14ac:dyDescent="0.3">
      <c r="A198"/>
      <c r="B198"/>
      <c r="C198" s="144">
        <v>174</v>
      </c>
      <c r="D198" s="145">
        <f t="shared" si="10"/>
        <v>0.9558025273057944</v>
      </c>
      <c r="E198" s="146">
        <v>14598292.775151409</v>
      </c>
      <c r="F198" s="147">
        <v>9960587.8416312374</v>
      </c>
      <c r="G198" s="148">
        <v>11213176.271886352</v>
      </c>
    </row>
    <row r="199" spans="1:7" x14ac:dyDescent="0.3">
      <c r="A199"/>
      <c r="B199"/>
      <c r="C199" s="144">
        <v>175</v>
      </c>
      <c r="D199" s="145">
        <f t="shared" si="10"/>
        <v>0.96185946323728067</v>
      </c>
      <c r="E199" s="146">
        <v>14602295.968930716</v>
      </c>
      <c r="F199" s="147">
        <v>9972499.6385608688</v>
      </c>
      <c r="G199" s="148">
        <v>11222118.56517512</v>
      </c>
    </row>
    <row r="200" spans="1:7" x14ac:dyDescent="0.3">
      <c r="A200"/>
      <c r="B200"/>
      <c r="C200" s="144">
        <v>176</v>
      </c>
      <c r="D200" s="145">
        <f t="shared" si="10"/>
        <v>0.96792374536332626</v>
      </c>
      <c r="E200" s="146">
        <v>14606311.295955446</v>
      </c>
      <c r="F200" s="147">
        <v>9984396.0557783619</v>
      </c>
      <c r="G200" s="148">
        <v>11231058.725611473</v>
      </c>
    </row>
    <row r="201" spans="1:7" x14ac:dyDescent="0.3">
      <c r="A201"/>
      <c r="B201"/>
      <c r="C201" s="144">
        <v>177</v>
      </c>
      <c r="D201" s="145">
        <f t="shared" si="10"/>
        <v>0.97399539152533643</v>
      </c>
      <c r="E201" s="146">
        <v>14610338.629684856</v>
      </c>
      <c r="F201" s="147">
        <v>9996277.1325425245</v>
      </c>
      <c r="G201" s="148">
        <v>11239996.664125197</v>
      </c>
    </row>
    <row r="202" spans="1:7" x14ac:dyDescent="0.3">
      <c r="A202"/>
      <c r="B202"/>
      <c r="C202" s="144">
        <v>178</v>
      </c>
      <c r="D202" s="145">
        <f t="shared" si="10"/>
        <v>0.98007441962978525</v>
      </c>
      <c r="E202" s="146">
        <v>14614377.844796479</v>
      </c>
      <c r="F202" s="147">
        <v>10008142.90875639</v>
      </c>
      <c r="G202" s="148">
        <v>11248932.293971788</v>
      </c>
    </row>
    <row r="203" spans="1:7" x14ac:dyDescent="0.3">
      <c r="A203"/>
      <c r="B203"/>
      <c r="C203" s="144">
        <v>179</v>
      </c>
      <c r="D203" s="145">
        <f t="shared" si="10"/>
        <v>0.9861608476485445</v>
      </c>
      <c r="E203" s="146">
        <v>14618428.817180771</v>
      </c>
      <c r="F203" s="147">
        <v>10019993.424936106</v>
      </c>
      <c r="G203" s="148">
        <v>11257865.530675523</v>
      </c>
    </row>
    <row r="204" spans="1:7" x14ac:dyDescent="0.3">
      <c r="A204"/>
      <c r="B204"/>
      <c r="C204" s="144">
        <v>180</v>
      </c>
      <c r="D204" s="145">
        <f t="shared" si="10"/>
        <v>0.99225469361919083</v>
      </c>
      <c r="E204" s="146">
        <v>14622491.423935408</v>
      </c>
      <c r="F204" s="147">
        <v>10031828.722180927</v>
      </c>
      <c r="G204" s="148">
        <v>11266796.291974001</v>
      </c>
    </row>
    <row r="205" spans="1:7" x14ac:dyDescent="0.3">
      <c r="A205"/>
      <c r="B205"/>
      <c r="C205" s="144">
        <v>181</v>
      </c>
      <c r="D205" s="145">
        <f t="shared" si="10"/>
        <v>0.9983559756453384</v>
      </c>
      <c r="E205" s="146">
        <v>14626565.543359343</v>
      </c>
      <c r="F205" s="147">
        <v>10043648.842144374</v>
      </c>
      <c r="G205" s="148">
        <v>11275724.497764228</v>
      </c>
    </row>
    <row r="206" spans="1:7" x14ac:dyDescent="0.3">
      <c r="A206"/>
      <c r="B206"/>
      <c r="C206" s="144">
        <v>182</v>
      </c>
      <c r="D206" s="145">
        <f t="shared" si="10"/>
        <v>1.0044647118969496</v>
      </c>
      <c r="E206" s="146">
        <v>14630651.054946529</v>
      </c>
      <c r="F206" s="147">
        <v>10055453.8270064</v>
      </c>
      <c r="G206" s="148">
        <v>11284650.070050105</v>
      </c>
    </row>
    <row r="207" spans="1:7" x14ac:dyDescent="0.3">
      <c r="A207"/>
      <c r="B207"/>
      <c r="C207" s="144">
        <v>183</v>
      </c>
      <c r="D207" s="145">
        <f t="shared" si="10"/>
        <v>1.0105809206106711</v>
      </c>
      <c r="E207" s="146">
        <v>14634747.83937943</v>
      </c>
      <c r="F207" s="147">
        <v>10067243.719446635</v>
      </c>
      <c r="G207" s="148">
        <v>11293572.932891373</v>
      </c>
    </row>
    <row r="208" spans="1:7" x14ac:dyDescent="0.3">
      <c r="A208"/>
      <c r="B208"/>
      <c r="C208" s="144">
        <v>184</v>
      </c>
      <c r="D208" s="145">
        <f t="shared" si="10"/>
        <v>1.0167046200901497</v>
      </c>
      <c r="E208" s="146">
        <v>14638855.77852226</v>
      </c>
      <c r="F208" s="147">
        <v>10079018.56261857</v>
      </c>
      <c r="G208" s="148">
        <v>11302493.012353852</v>
      </c>
    </row>
    <row r="209" spans="1:7" x14ac:dyDescent="0.3">
      <c r="A209"/>
      <c r="B209"/>
      <c r="C209" s="144">
        <v>185</v>
      </c>
      <c r="D209" s="145">
        <f t="shared" si="10"/>
        <v>1.0228358287063719</v>
      </c>
      <c r="E209" s="146">
        <v>14642974.755414035</v>
      </c>
      <c r="F209" s="147">
        <v>10090778.400124744</v>
      </c>
      <c r="G209" s="148">
        <v>11311410.236461079</v>
      </c>
    </row>
    <row r="210" spans="1:7" x14ac:dyDescent="0.3">
      <c r="A210"/>
      <c r="B210"/>
      <c r="C210" s="144">
        <v>186</v>
      </c>
      <c r="D210" s="145">
        <f t="shared" si="10"/>
        <v>1.0289745648979833</v>
      </c>
      <c r="E210" s="146">
        <v>14647104.654261367</v>
      </c>
      <c r="F210" s="147">
        <v>10102523.275992772</v>
      </c>
      <c r="G210" s="148">
        <v>11320324.535147157</v>
      </c>
    </row>
    <row r="211" spans="1:7" x14ac:dyDescent="0.3">
      <c r="A211"/>
      <c r="B211"/>
      <c r="C211" s="144">
        <v>187</v>
      </c>
      <c r="D211" s="145">
        <f t="shared" si="10"/>
        <v>1.0351208471716327</v>
      </c>
      <c r="E211" s="146">
        <v>14651245.360431122</v>
      </c>
      <c r="F211" s="147">
        <v>10114253.234652348</v>
      </c>
      <c r="G211" s="148">
        <v>11329235.840210918</v>
      </c>
    </row>
    <row r="212" spans="1:7" x14ac:dyDescent="0.3">
      <c r="A212"/>
      <c r="B212"/>
      <c r="C212" s="144">
        <v>188</v>
      </c>
      <c r="D212" s="145">
        <f t="shared" si="10"/>
        <v>1.041274694102295</v>
      </c>
      <c r="E212" s="146">
        <v>14655396.760442842</v>
      </c>
      <c r="F212" s="147">
        <v>10125968.320913015</v>
      </c>
      <c r="G212" s="148">
        <v>11338144.085271232</v>
      </c>
    </row>
    <row r="213" spans="1:7" x14ac:dyDescent="0.3">
      <c r="A213"/>
      <c r="B213"/>
      <c r="C213" s="144">
        <v>189</v>
      </c>
      <c r="D213" s="145">
        <f t="shared" si="10"/>
        <v>1.047436124333621</v>
      </c>
      <c r="E213" s="146">
        <v>14659558.741961055</v>
      </c>
      <c r="F213" s="147">
        <v>10137668.579942781</v>
      </c>
      <c r="G213" s="148">
        <v>11347049.205723548</v>
      </c>
    </row>
    <row r="214" spans="1:7" x14ac:dyDescent="0.3">
      <c r="A214"/>
      <c r="B214"/>
      <c r="C214" s="144">
        <v>190</v>
      </c>
      <c r="D214" s="145">
        <f t="shared" si="10"/>
        <v>1.0536051565782627</v>
      </c>
      <c r="E214" s="146">
        <v>14663731.193787387</v>
      </c>
      <c r="F214" s="147">
        <v>10149354.057247533</v>
      </c>
      <c r="G214" s="148">
        <v>11355951.13869752</v>
      </c>
    </row>
    <row r="215" spans="1:7" x14ac:dyDescent="0.3">
      <c r="A215"/>
      <c r="B215"/>
      <c r="C215" s="144">
        <v>191</v>
      </c>
      <c r="D215" s="145">
        <f t="shared" si="10"/>
        <v>1.0597818096182272</v>
      </c>
      <c r="E215" s="146">
        <v>14667914.005852569</v>
      </c>
      <c r="F215" s="147">
        <v>10161024.798651181</v>
      </c>
      <c r="G215" s="148">
        <v>11364849.82301579</v>
      </c>
    </row>
    <row r="216" spans="1:7" x14ac:dyDescent="0.3">
      <c r="A216"/>
      <c r="B216"/>
      <c r="C216" s="144">
        <v>192</v>
      </c>
      <c r="D216" s="145">
        <f t="shared" si="10"/>
        <v>1.0659661023052081</v>
      </c>
      <c r="E216" s="146">
        <v>14672107.069208296</v>
      </c>
      <c r="F216" s="147">
        <v>10172680.850276563</v>
      </c>
      <c r="G216" s="148">
        <v>11373745.199153792</v>
      </c>
    </row>
    <row r="217" spans="1:7" x14ac:dyDescent="0.3">
      <c r="A217"/>
      <c r="B217"/>
      <c r="C217" s="144">
        <v>193</v>
      </c>
      <c r="D217" s="145">
        <f t="shared" si="10"/>
        <v>1.0721580535609416</v>
      </c>
      <c r="E217" s="146">
        <v>14676310.276018973</v>
      </c>
      <c r="F217" s="147">
        <v>10184322.258527029</v>
      </c>
      <c r="G217" s="148">
        <v>11382637.209200678</v>
      </c>
    </row>
    <row r="218" spans="1:7" x14ac:dyDescent="0.3">
      <c r="A218"/>
      <c r="B218"/>
      <c r="C218" s="144">
        <v>194</v>
      </c>
      <c r="D218" s="145">
        <f t="shared" ref="D218:D281" si="11">-LN(1-C218/$C$24)/$D$24</f>
        <v>1.0783576823775436</v>
      </c>
      <c r="E218" s="146">
        <v>14680523.519553371</v>
      </c>
      <c r="F218" s="147">
        <v>10195949.070068702</v>
      </c>
      <c r="G218" s="148">
        <v>11391525.796821155</v>
      </c>
    </row>
    <row r="219" spans="1:7" x14ac:dyDescent="0.3">
      <c r="A219"/>
      <c r="B219"/>
      <c r="C219" s="144">
        <v>195</v>
      </c>
      <c r="D219" s="145">
        <f t="shared" si="11"/>
        <v>1.0845650078178688</v>
      </c>
      <c r="E219" s="146">
        <v>14684746.694176134</v>
      </c>
      <c r="F219" s="147">
        <v>10207561.331813399</v>
      </c>
      <c r="G219" s="148">
        <v>11400410.907218385</v>
      </c>
    </row>
    <row r="220" spans="1:7" x14ac:dyDescent="0.3">
      <c r="A220"/>
      <c r="B220"/>
      <c r="C220" s="144">
        <v>196</v>
      </c>
      <c r="D220" s="145">
        <f t="shared" si="11"/>
        <v>1.090780049015853</v>
      </c>
      <c r="E220" s="146">
        <v>14688979.695339272</v>
      </c>
      <c r="F220" s="147">
        <v>10219159.090902176</v>
      </c>
      <c r="G220" s="148">
        <v>11409292.487097826</v>
      </c>
    </row>
    <row r="221" spans="1:7" x14ac:dyDescent="0.3">
      <c r="A221"/>
      <c r="B221"/>
      <c r="C221" s="144">
        <v>197</v>
      </c>
      <c r="D221" s="145">
        <f t="shared" si="11"/>
        <v>1.0970028251768773</v>
      </c>
      <c r="E221" s="146">
        <v>14693222.419573534</v>
      </c>
      <c r="F221" s="147">
        <v>10230742.394689493</v>
      </c>
      <c r="G221" s="148">
        <v>11418170.484631978</v>
      </c>
    </row>
    <row r="222" spans="1:7" x14ac:dyDescent="0.3">
      <c r="A222"/>
      <c r="B222"/>
      <c r="C222" s="144">
        <v>198</v>
      </c>
      <c r="D222" s="145">
        <f t="shared" si="11"/>
        <v>1.1032333555781124</v>
      </c>
      <c r="E222" s="146">
        <v>14697474.764479708</v>
      </c>
      <c r="F222" s="147">
        <v>10242311.290727936</v>
      </c>
      <c r="G222" s="148">
        <v>11427044.849426042</v>
      </c>
    </row>
    <row r="223" spans="1:7" x14ac:dyDescent="0.3">
      <c r="A223"/>
      <c r="B223"/>
      <c r="C223" s="144">
        <v>199</v>
      </c>
      <c r="D223" s="145">
        <f t="shared" si="11"/>
        <v>1.1094716595688896</v>
      </c>
      <c r="E223" s="146">
        <v>14701736.628719881</v>
      </c>
      <c r="F223" s="147">
        <v>10253865.826753514</v>
      </c>
      <c r="G223" s="148">
        <v>11435915.532484479</v>
      </c>
    </row>
    <row r="224" spans="1:7" x14ac:dyDescent="0.3">
      <c r="A224"/>
      <c r="B224"/>
      <c r="C224" s="144">
        <v>200</v>
      </c>
      <c r="D224" s="145">
        <f t="shared" si="11"/>
        <v>1.1157177565710485</v>
      </c>
      <c r="E224" s="146">
        <v>14706007.912008617</v>
      </c>
      <c r="F224" s="147">
        <v>10265406.050671499</v>
      </c>
      <c r="G224" s="148">
        <v>11444782.486178378</v>
      </c>
    </row>
    <row r="225" spans="1:7" x14ac:dyDescent="0.3">
      <c r="A225"/>
      <c r="B225"/>
      <c r="C225" s="144">
        <v>201</v>
      </c>
      <c r="D225" s="145">
        <f t="shared" si="11"/>
        <v>1.1219716660793122</v>
      </c>
      <c r="E225" s="146">
        <v>14710288.515104132</v>
      </c>
      <c r="F225" s="147">
        <v>10276932.010542814</v>
      </c>
      <c r="G225" s="148">
        <v>11453645.664213685</v>
      </c>
    </row>
    <row r="226" spans="1:7" x14ac:dyDescent="0.3">
      <c r="A226"/>
      <c r="B226"/>
      <c r="C226" s="144">
        <v>202</v>
      </c>
      <c r="D226" s="145">
        <f t="shared" si="11"/>
        <v>1.1282334076616412</v>
      </c>
      <c r="E226" s="146">
        <v>14714578.3397994</v>
      </c>
      <c r="F226" s="147">
        <v>10288443.754570846</v>
      </c>
      <c r="G226" s="148">
        <v>11462505.021600235</v>
      </c>
    </row>
    <row r="227" spans="1:7" x14ac:dyDescent="0.3">
      <c r="A227"/>
      <c r="B227"/>
      <c r="C227" s="144">
        <v>203</v>
      </c>
      <c r="D227" s="145">
        <f t="shared" si="11"/>
        <v>1.1345030009596104</v>
      </c>
      <c r="E227" s="146">
        <v>14718877.288913215</v>
      </c>
      <c r="F227" s="147">
        <v>10299941.331088856</v>
      </c>
      <c r="G227" s="148">
        <v>11471360.514621546</v>
      </c>
    </row>
    <row r="228" spans="1:7" x14ac:dyDescent="0.3">
      <c r="A228"/>
      <c r="B228"/>
      <c r="C228" s="144">
        <v>204</v>
      </c>
      <c r="D228" s="145">
        <f t="shared" si="11"/>
        <v>1.1407804656887699</v>
      </c>
      <c r="E228" s="146">
        <v>14723185.266281268</v>
      </c>
      <c r="F228" s="147">
        <v>10311424.78854776</v>
      </c>
      <c r="G228" s="148">
        <v>11480212.100805389</v>
      </c>
    </row>
    <row r="229" spans="1:7" x14ac:dyDescent="0.3">
      <c r="A229"/>
      <c r="B229"/>
      <c r="C229" s="144">
        <v>205</v>
      </c>
      <c r="D229" s="145">
        <f t="shared" si="11"/>
        <v>1.1470658216390255</v>
      </c>
      <c r="E229" s="146">
        <v>14727502.176747181</v>
      </c>
      <c r="F229" s="147">
        <v>10322894.175504409</v>
      </c>
      <c r="G229" s="148">
        <v>11489059.738895096</v>
      </c>
    </row>
    <row r="230" spans="1:7" x14ac:dyDescent="0.3">
      <c r="A230"/>
      <c r="B230"/>
      <c r="C230" s="144">
        <v>206</v>
      </c>
      <c r="D230" s="145">
        <f t="shared" si="11"/>
        <v>1.1533590886750062</v>
      </c>
      <c r="E230" s="146">
        <v>14731827.926153515</v>
      </c>
      <c r="F230" s="147">
        <v>10334349.540610313</v>
      </c>
      <c r="G230" s="148">
        <v>11497903.38882158</v>
      </c>
    </row>
    <row r="231" spans="1:7" x14ac:dyDescent="0.3">
      <c r="A231"/>
      <c r="B231"/>
      <c r="C231" s="144">
        <v>207</v>
      </c>
      <c r="D231" s="145">
        <f t="shared" si="11"/>
        <v>1.1596602867364452</v>
      </c>
      <c r="E231" s="146">
        <v>14736162.421332784</v>
      </c>
      <c r="F231" s="147">
        <v>10345790.932600744</v>
      </c>
      <c r="G231" s="148">
        <v>11506743.011676058</v>
      </c>
    </row>
    <row r="232" spans="1:7" x14ac:dyDescent="0.3">
      <c r="A232"/>
      <c r="B232"/>
      <c r="C232" s="144">
        <v>208</v>
      </c>
      <c r="D232" s="145">
        <f t="shared" si="11"/>
        <v>1.1659694358385557</v>
      </c>
      <c r="E232" s="146">
        <v>14740505.570098486</v>
      </c>
      <c r="F232" s="147">
        <v>10357218.40028429</v>
      </c>
      <c r="G232" s="148">
        <v>11515578.569683457</v>
      </c>
    </row>
    <row r="233" spans="1:7" x14ac:dyDescent="0.3">
      <c r="A233"/>
      <c r="B233"/>
      <c r="C233" s="144">
        <v>209</v>
      </c>
      <c r="D233" s="145">
        <f t="shared" si="11"/>
        <v>1.1722865560724156</v>
      </c>
      <c r="E233" s="146">
        <v>14744857.281236086</v>
      </c>
      <c r="F233" s="147">
        <v>10368631.992532771</v>
      </c>
      <c r="G233" s="148">
        <v>11524410.026176462</v>
      </c>
    </row>
    <row r="234" spans="1:7" x14ac:dyDescent="0.3">
      <c r="A234"/>
      <c r="B234"/>
      <c r="C234" s="144">
        <v>210</v>
      </c>
      <c r="D234" s="145">
        <f t="shared" si="11"/>
        <v>1.1786116676053491</v>
      </c>
      <c r="E234" s="146">
        <v>14749217.464494061</v>
      </c>
      <c r="F234" s="147">
        <v>10380031.758271532</v>
      </c>
      <c r="G234" s="148">
        <v>11533237.345570244</v>
      </c>
    </row>
    <row r="235" spans="1:7" x14ac:dyDescent="0.3">
      <c r="A235"/>
      <c r="B235"/>
      <c r="C235" s="144">
        <v>211</v>
      </c>
      <c r="D235" s="145">
        <f t="shared" si="11"/>
        <v>1.1849447906813138</v>
      </c>
      <c r="E235" s="146">
        <v>14753586.030574899</v>
      </c>
      <c r="F235" s="147">
        <v>10391417.746470122</v>
      </c>
      <c r="G235" s="148">
        <v>11542060.493337765</v>
      </c>
    </row>
    <row r="236" spans="1:7" x14ac:dyDescent="0.3">
      <c r="A236"/>
      <c r="B236"/>
      <c r="C236" s="144">
        <v>212</v>
      </c>
      <c r="D236" s="145">
        <f t="shared" si="11"/>
        <v>1.1912859456212894</v>
      </c>
      <c r="E236" s="146">
        <v>14757962.891126165</v>
      </c>
      <c r="F236" s="147">
        <v>10402790.006133303</v>
      </c>
      <c r="G236" s="148">
        <v>11550879.435985722</v>
      </c>
    </row>
    <row r="237" spans="1:7" x14ac:dyDescent="0.3">
      <c r="A237"/>
      <c r="B237"/>
      <c r="C237" s="144">
        <v>213</v>
      </c>
      <c r="D237" s="145">
        <f t="shared" si="11"/>
        <v>1.1976351528236688</v>
      </c>
      <c r="E237" s="146">
        <v>14762347.958731554</v>
      </c>
      <c r="F237" s="147">
        <v>10414148.586292403</v>
      </c>
      <c r="G237" s="148">
        <v>11559694.14103109</v>
      </c>
    </row>
    <row r="238" spans="1:7" x14ac:dyDescent="0.3">
      <c r="A238"/>
      <c r="B238"/>
      <c r="C238" s="144">
        <v>214</v>
      </c>
      <c r="D238" s="145">
        <f t="shared" si="11"/>
        <v>1.2039924327646523</v>
      </c>
      <c r="E238" s="146">
        <v>14766741.146901978</v>
      </c>
      <c r="F238" s="147">
        <v>10425493.535997007</v>
      </c>
      <c r="G238" s="148">
        <v>11568504.576978203</v>
      </c>
    </row>
    <row r="239" spans="1:7" x14ac:dyDescent="0.3">
      <c r="A239"/>
      <c r="B239"/>
      <c r="C239" s="144">
        <v>215</v>
      </c>
      <c r="D239" s="145">
        <f t="shared" si="11"/>
        <v>1.2103578059986428</v>
      </c>
      <c r="E239" s="146">
        <v>14771142.370066661</v>
      </c>
      <c r="F239" s="147">
        <v>10436824.904306952</v>
      </c>
      <c r="G239" s="148">
        <v>11577310.713296432</v>
      </c>
    </row>
    <row r="240" spans="1:7" x14ac:dyDescent="0.3">
      <c r="A240"/>
      <c r="B240"/>
      <c r="C240" s="144">
        <v>216</v>
      </c>
      <c r="D240" s="145">
        <f t="shared" si="11"/>
        <v>1.2167312931586458</v>
      </c>
      <c r="E240" s="146">
        <v>14775551.54356429</v>
      </c>
      <c r="F240" s="147">
        <v>10448142.740284614</v>
      </c>
      <c r="G240" s="148">
        <v>11586112.520398378</v>
      </c>
    </row>
    <row r="241" spans="1:7" x14ac:dyDescent="0.3">
      <c r="A241"/>
      <c r="B241"/>
      <c r="C241" s="144">
        <v>217</v>
      </c>
      <c r="D241" s="145">
        <f t="shared" si="11"/>
        <v>1.2231129149566695</v>
      </c>
      <c r="E241" s="146">
        <v>14779968.583634175</v>
      </c>
      <c r="F241" s="147">
        <v>10459447.092987534</v>
      </c>
      <c r="G241" s="148">
        <v>11594909.969618626</v>
      </c>
    </row>
    <row r="242" spans="1:7" x14ac:dyDescent="0.3">
      <c r="A242"/>
      <c r="B242"/>
      <c r="C242" s="144">
        <v>218</v>
      </c>
      <c r="D242" s="145">
        <f t="shared" si="11"/>
        <v>1.2295026921841297</v>
      </c>
      <c r="E242" s="146">
        <v>14784393.40740747</v>
      </c>
      <c r="F242" s="147">
        <v>10470738.011461262</v>
      </c>
      <c r="G242" s="148">
        <v>11603703.033192981</v>
      </c>
    </row>
    <row r="243" spans="1:7" x14ac:dyDescent="0.3">
      <c r="A243"/>
      <c r="B243"/>
      <c r="C243" s="144">
        <v>219</v>
      </c>
      <c r="D243" s="145">
        <f t="shared" si="11"/>
        <v>1.2359006457122552</v>
      </c>
      <c r="E243" s="146">
        <v>14788825.932898385</v>
      </c>
      <c r="F243" s="147">
        <v>10482015.54473255</v>
      </c>
      <c r="G243" s="148">
        <v>11612491.68423824</v>
      </c>
    </row>
    <row r="244" spans="1:7" x14ac:dyDescent="0.3">
      <c r="A244"/>
      <c r="B244"/>
      <c r="C244" s="144">
        <v>220</v>
      </c>
      <c r="D244" s="145">
        <f t="shared" si="11"/>
        <v>1.2423067964924979</v>
      </c>
      <c r="E244" s="146">
        <v>14793266.078995496</v>
      </c>
      <c r="F244" s="147">
        <v>10493279.741802741</v>
      </c>
      <c r="G244" s="148">
        <v>11621275.896732405</v>
      </c>
    </row>
    <row r="245" spans="1:7" x14ac:dyDescent="0.3">
      <c r="A245"/>
      <c r="B245"/>
      <c r="C245" s="144">
        <v>221</v>
      </c>
      <c r="D245" s="145">
        <f t="shared" si="11"/>
        <v>1.2487211655569437</v>
      </c>
      <c r="E245" s="146">
        <v>14797713.76545305</v>
      </c>
      <c r="F245" s="147">
        <v>10504530.651641447</v>
      </c>
      <c r="G245" s="148">
        <v>11630055.645495437</v>
      </c>
    </row>
    <row r="246" spans="1:7" x14ac:dyDescent="0.3">
      <c r="A246"/>
      <c r="B246"/>
      <c r="C246" s="144">
        <v>222</v>
      </c>
      <c r="D246" s="145">
        <f t="shared" si="11"/>
        <v>1.255143774018727</v>
      </c>
      <c r="E246" s="146">
        <v>14802168.912882328</v>
      </c>
      <c r="F246" s="147">
        <v>10515768.323180489</v>
      </c>
      <c r="G246" s="148">
        <v>11638830.906170405</v>
      </c>
    </row>
    <row r="247" spans="1:7" x14ac:dyDescent="0.3">
      <c r="A247"/>
      <c r="B247"/>
      <c r="C247" s="144">
        <v>223</v>
      </c>
      <c r="D247" s="145">
        <f t="shared" si="11"/>
        <v>1.2615746430724477</v>
      </c>
      <c r="E247" s="146">
        <v>14806631.442743089</v>
      </c>
      <c r="F247" s="147">
        <v>10526992.805308029</v>
      </c>
      <c r="G247" s="148">
        <v>11647601.65520514</v>
      </c>
    </row>
    <row r="248" spans="1:7" x14ac:dyDescent="0.3">
      <c r="A248"/>
      <c r="B248"/>
      <c r="C248" s="144">
        <v>224</v>
      </c>
      <c r="D248" s="145">
        <f t="shared" si="11"/>
        <v>1.2680137939945912</v>
      </c>
      <c r="E248" s="146">
        <v>14811101.277334996</v>
      </c>
      <c r="F248" s="147">
        <v>10538204.146862974</v>
      </c>
      <c r="G248" s="148">
        <v>11656367.869834289</v>
      </c>
    </row>
    <row r="249" spans="1:7" x14ac:dyDescent="0.3">
      <c r="A249"/>
      <c r="B249"/>
      <c r="C249" s="144">
        <v>225</v>
      </c>
      <c r="D249" s="145">
        <f t="shared" si="11"/>
        <v>1.2744612481439501</v>
      </c>
      <c r="E249" s="146">
        <v>14815578.339789152</v>
      </c>
      <c r="F249" s="147">
        <v>10549402.396629583</v>
      </c>
      <c r="G249" s="148">
        <v>11665129.528061822</v>
      </c>
    </row>
    <row r="250" spans="1:7" x14ac:dyDescent="0.3">
      <c r="A250"/>
      <c r="B250"/>
      <c r="C250" s="144">
        <v>226</v>
      </c>
      <c r="D250" s="145">
        <f t="shared" si="11"/>
        <v>1.2809170269620496</v>
      </c>
      <c r="E250" s="146">
        <v>14820062.554059653</v>
      </c>
      <c r="F250" s="147">
        <v>10560587.603332289</v>
      </c>
      <c r="G250" s="148">
        <v>11673886.608643923</v>
      </c>
    </row>
    <row r="251" spans="1:7" x14ac:dyDescent="0.3">
      <c r="A251"/>
      <c r="B251"/>
      <c r="C251" s="144">
        <v>227</v>
      </c>
      <c r="D251" s="145">
        <f t="shared" si="11"/>
        <v>1.2873811519735752</v>
      </c>
      <c r="E251" s="146">
        <v>14824553.844915219</v>
      </c>
      <c r="F251" s="147">
        <v>10571759.815630727</v>
      </c>
      <c r="G251" s="148">
        <v>11682639.091072351</v>
      </c>
    </row>
    <row r="252" spans="1:7" x14ac:dyDescent="0.3">
      <c r="A252"/>
      <c r="B252"/>
      <c r="C252" s="144">
        <v>228</v>
      </c>
      <c r="D252" s="145">
        <f t="shared" si="11"/>
        <v>1.2938536447868043</v>
      </c>
      <c r="E252" s="146">
        <v>14829052.137930848</v>
      </c>
      <c r="F252" s="147">
        <v>10582919.08211498</v>
      </c>
      <c r="G252" s="148">
        <v>11691386.955558099</v>
      </c>
    </row>
    <row r="253" spans="1:7" x14ac:dyDescent="0.3">
      <c r="A253"/>
      <c r="B253"/>
      <c r="C253" s="144">
        <v>229</v>
      </c>
      <c r="D253" s="145">
        <f t="shared" si="11"/>
        <v>1.3003345270940376</v>
      </c>
      <c r="E253" s="146">
        <v>14833557.359479571</v>
      </c>
      <c r="F253" s="147">
        <v>10594065.451300977</v>
      </c>
      <c r="G253" s="148">
        <v>11700130.183015533</v>
      </c>
    </row>
    <row r="254" spans="1:7" x14ac:dyDescent="0.3">
      <c r="A254"/>
      <c r="B254"/>
      <c r="C254" s="144">
        <v>230</v>
      </c>
      <c r="D254" s="145">
        <f t="shared" si="11"/>
        <v>1.3068238206720375</v>
      </c>
      <c r="E254" s="146">
        <v>14838069.436724218</v>
      </c>
      <c r="F254" s="147">
        <v>10605198.971626129</v>
      </c>
      <c r="G254" s="148">
        <v>11708868.75504683</v>
      </c>
    </row>
    <row r="255" spans="1:7" x14ac:dyDescent="0.3">
      <c r="A255"/>
      <c r="B255"/>
      <c r="C255" s="144">
        <v>231</v>
      </c>
      <c r="D255" s="145">
        <f t="shared" si="11"/>
        <v>1.3133215473824651</v>
      </c>
      <c r="E255" s="146">
        <v>14842588.29760927</v>
      </c>
      <c r="F255" s="147">
        <v>10616319.691445105</v>
      </c>
      <c r="G255" s="148">
        <v>11717602.653926836</v>
      </c>
    </row>
    <row r="256" spans="1:7" x14ac:dyDescent="0.3">
      <c r="A256"/>
      <c r="B256"/>
      <c r="C256" s="144">
        <v>232</v>
      </c>
      <c r="D256" s="145">
        <f t="shared" si="11"/>
        <v>1.3198277291723242</v>
      </c>
      <c r="E256" s="146">
        <v>14847113.870852776</v>
      </c>
      <c r="F256" s="147">
        <v>10627427.659025799</v>
      </c>
      <c r="G256" s="148">
        <v>11726331.862588242</v>
      </c>
    </row>
    <row r="257" spans="1:7" x14ac:dyDescent="0.3">
      <c r="A257"/>
      <c r="B257"/>
      <c r="C257" s="144">
        <v>233</v>
      </c>
      <c r="D257" s="145">
        <f t="shared" si="11"/>
        <v>1.3263423880744043</v>
      </c>
      <c r="E257" s="146">
        <v>14851646.085938305</v>
      </c>
      <c r="F257" s="147">
        <v>10638522.922545467</v>
      </c>
      <c r="G257" s="148">
        <v>11735056.364607126</v>
      </c>
    </row>
    <row r="258" spans="1:7" x14ac:dyDescent="0.3">
      <c r="A258"/>
      <c r="B258"/>
      <c r="C258" s="144">
        <v>234</v>
      </c>
      <c r="D258" s="145">
        <f t="shared" si="11"/>
        <v>1.3328655462077288</v>
      </c>
      <c r="E258" s="146">
        <v>14856184.873106971</v>
      </c>
      <c r="F258" s="147">
        <v>10649605.530087013</v>
      </c>
      <c r="G258" s="148">
        <v>11743776.144188821</v>
      </c>
    </row>
    <row r="259" spans="1:7" x14ac:dyDescent="0.3">
      <c r="A259"/>
      <c r="B259"/>
      <c r="C259" s="144">
        <v>235</v>
      </c>
      <c r="D259" s="145">
        <f t="shared" si="11"/>
        <v>1.3393972257780058</v>
      </c>
      <c r="E259" s="146">
        <v>14860730.163349552</v>
      </c>
      <c r="F259" s="147">
        <v>10660675.529635442</v>
      </c>
      <c r="G259" s="148">
        <v>11752491.186154118</v>
      </c>
    </row>
    <row r="260" spans="1:7" x14ac:dyDescent="0.3">
      <c r="A260"/>
      <c r="B260"/>
      <c r="C260" s="144">
        <v>236</v>
      </c>
      <c r="D260" s="145">
        <f t="shared" si="11"/>
        <v>1.3459374490780824</v>
      </c>
      <c r="E260" s="146">
        <v>14865281.88839861</v>
      </c>
      <c r="F260" s="147">
        <v>10671732.969074469</v>
      </c>
      <c r="G260" s="148">
        <v>11761201.475925788</v>
      </c>
    </row>
    <row r="261" spans="1:7" x14ac:dyDescent="0.3">
      <c r="A261"/>
      <c r="B261"/>
      <c r="C261" s="144">
        <v>237</v>
      </c>
      <c r="D261" s="145">
        <f t="shared" si="11"/>
        <v>1.3524862384884</v>
      </c>
      <c r="E261" s="146">
        <v>14869839.980720732</v>
      </c>
      <c r="F261" s="147">
        <v>10682777.896183265</v>
      </c>
      <c r="G261" s="148">
        <v>11769906.999515411</v>
      </c>
    </row>
    <row r="262" spans="1:7" x14ac:dyDescent="0.3">
      <c r="A262"/>
      <c r="B262"/>
      <c r="C262" s="144">
        <v>238</v>
      </c>
      <c r="D262" s="145">
        <f t="shared" si="11"/>
        <v>1.3590436164774538</v>
      </c>
      <c r="E262" s="146">
        <v>14874404.373508804</v>
      </c>
      <c r="F262" s="147">
        <v>10693810.358633339</v>
      </c>
      <c r="G262" s="148">
        <v>11778607.743510522</v>
      </c>
    </row>
    <row r="263" spans="1:7" x14ac:dyDescent="0.3">
      <c r="A263"/>
      <c r="B263"/>
      <c r="C263" s="144">
        <v>239</v>
      </c>
      <c r="D263" s="145">
        <f t="shared" si="11"/>
        <v>1.365609605602256</v>
      </c>
      <c r="E263" s="146">
        <v>14878975.000674354</v>
      </c>
      <c r="F263" s="147">
        <v>10704830.403985582</v>
      </c>
      <c r="G263" s="148">
        <v>11787303.695062038</v>
      </c>
    </row>
    <row r="264" spans="1:7" x14ac:dyDescent="0.3">
      <c r="A264"/>
      <c r="B264"/>
      <c r="C264" s="144">
        <v>240</v>
      </c>
      <c r="D264" s="145">
        <f t="shared" si="11"/>
        <v>1.3721842285088015</v>
      </c>
      <c r="E264" s="146">
        <v>14883551.796839969</v>
      </c>
      <c r="F264" s="147">
        <v>10715838.079687405</v>
      </c>
      <c r="G264" s="148">
        <v>11795994.841871969</v>
      </c>
    </row>
    <row r="265" spans="1:7" x14ac:dyDescent="0.3">
      <c r="A265"/>
      <c r="B265"/>
      <c r="C265" s="144">
        <v>241</v>
      </c>
      <c r="D265" s="145">
        <f t="shared" si="11"/>
        <v>1.3787675079325357</v>
      </c>
      <c r="E265" s="146">
        <v>14888134.697331781</v>
      </c>
      <c r="F265" s="147">
        <v>10726833.433070038</v>
      </c>
      <c r="G265" s="148">
        <v>11804681.172181448</v>
      </c>
    </row>
    <row r="266" spans="1:7" x14ac:dyDescent="0.3">
      <c r="A266"/>
      <c r="B266"/>
      <c r="C266" s="144">
        <v>242</v>
      </c>
      <c r="D266" s="145">
        <f t="shared" si="11"/>
        <v>1.3853594666988269</v>
      </c>
      <c r="E266" s="146">
        <v>14892723.638172003</v>
      </c>
      <c r="F266" s="147">
        <v>10737816.511345936</v>
      </c>
      <c r="G266" s="148">
        <v>11813362.674758986</v>
      </c>
    </row>
    <row r="267" spans="1:7" x14ac:dyDescent="0.3">
      <c r="A267"/>
      <c r="B267"/>
      <c r="C267" s="144">
        <v>243</v>
      </c>
      <c r="D267" s="145">
        <f t="shared" si="11"/>
        <v>1.3919601277234412</v>
      </c>
      <c r="E267" s="146">
        <v>14897318.556071538</v>
      </c>
      <c r="F267" s="147">
        <v>10748787.3616063</v>
      </c>
      <c r="G267" s="148">
        <v>11822039.338889027</v>
      </c>
    </row>
    <row r="268" spans="1:7" x14ac:dyDescent="0.3">
      <c r="A268"/>
      <c r="B268"/>
      <c r="C268" s="144">
        <v>244</v>
      </c>
      <c r="D268" s="145">
        <f t="shared" si="11"/>
        <v>1.3985695140130201</v>
      </c>
      <c r="E268" s="146">
        <v>14901919.388422664</v>
      </c>
      <c r="F268" s="147">
        <v>10759746.030818744</v>
      </c>
      <c r="G268" s="148">
        <v>11830711.154360753</v>
      </c>
    </row>
    <row r="269" spans="1:7" x14ac:dyDescent="0.3">
      <c r="A269"/>
      <c r="B269"/>
      <c r="C269" s="144">
        <v>245</v>
      </c>
      <c r="D269" s="145">
        <f t="shared" si="11"/>
        <v>1.4051876486655617</v>
      </c>
      <c r="E269" s="146">
        <v>14906526.073291777</v>
      </c>
      <c r="F269" s="147">
        <v>10770692.565825004</v>
      </c>
      <c r="G269" s="148">
        <v>11839378.111457147</v>
      </c>
    </row>
    <row r="270" spans="1:7" x14ac:dyDescent="0.3">
      <c r="A270"/>
      <c r="B270"/>
      <c r="C270" s="144">
        <v>246</v>
      </c>
      <c r="D270" s="145">
        <f t="shared" si="11"/>
        <v>1.4118145548709049</v>
      </c>
      <c r="E270" s="146">
        <v>14911138.549412202</v>
      </c>
      <c r="F270" s="147">
        <v>10781627.013338853</v>
      </c>
      <c r="G270" s="148">
        <v>11848040.200944301</v>
      </c>
    </row>
    <row r="271" spans="1:7" x14ac:dyDescent="0.3">
      <c r="A271"/>
      <c r="B271"/>
      <c r="C271" s="144">
        <v>247</v>
      </c>
      <c r="D271" s="145">
        <f t="shared" si="11"/>
        <v>1.4184502559112173</v>
      </c>
      <c r="E271" s="146">
        <v>14915756.756177077</v>
      </c>
      <c r="F271" s="147">
        <v>10792549.419944014</v>
      </c>
      <c r="G271" s="148">
        <v>11856697.414060965</v>
      </c>
    </row>
    <row r="272" spans="1:7" x14ac:dyDescent="0.3">
      <c r="A272"/>
      <c r="B272"/>
      <c r="C272" s="144">
        <v>248</v>
      </c>
      <c r="D272" s="145">
        <f t="shared" si="11"/>
        <v>1.4250947751614862</v>
      </c>
      <c r="E272" s="146">
        <v>14920380.633632284</v>
      </c>
      <c r="F272" s="147">
        <v>10803459.832092263</v>
      </c>
      <c r="G272" s="148">
        <v>11865349.742508337</v>
      </c>
    </row>
    <row r="273" spans="1:7" x14ac:dyDescent="0.3">
      <c r="A273"/>
      <c r="B273"/>
      <c r="C273" s="144">
        <v>249</v>
      </c>
      <c r="D273" s="145">
        <f t="shared" si="11"/>
        <v>1.4317481360900115</v>
      </c>
      <c r="E273" s="146">
        <v>14925010.122469472</v>
      </c>
      <c r="F273" s="147">
        <v>10814358.296101572</v>
      </c>
      <c r="G273" s="148">
        <v>11873997.178440083</v>
      </c>
    </row>
    <row r="274" spans="1:7" x14ac:dyDescent="0.3">
      <c r="A274"/>
      <c r="B274"/>
      <c r="C274" s="144">
        <v>250</v>
      </c>
      <c r="D274" s="145">
        <f t="shared" si="11"/>
        <v>1.4384103622589044</v>
      </c>
      <c r="E274" s="146">
        <v>14929645.164019153</v>
      </c>
      <c r="F274" s="147">
        <v>10825244.858154366</v>
      </c>
      <c r="G274" s="148">
        <v>11882639.714452568</v>
      </c>
    </row>
    <row r="275" spans="1:7" x14ac:dyDescent="0.3">
      <c r="A275"/>
      <c r="B275"/>
      <c r="C275" s="144">
        <v>251</v>
      </c>
      <c r="D275" s="145">
        <f t="shared" si="11"/>
        <v>1.4450814773245879</v>
      </c>
      <c r="E275" s="146">
        <v>14934285.700243823</v>
      </c>
      <c r="F275" s="147">
        <v>10836119.564295871</v>
      </c>
      <c r="G275" s="148">
        <v>11891277.343575332</v>
      </c>
    </row>
    <row r="276" spans="1:7" x14ac:dyDescent="0.3">
      <c r="A276"/>
      <c r="B276"/>
      <c r="C276" s="144">
        <v>252</v>
      </c>
      <c r="D276" s="145">
        <f t="shared" si="11"/>
        <v>1.4517615050382988</v>
      </c>
      <c r="E276" s="146">
        <v>14938931.673731195</v>
      </c>
      <c r="F276" s="147">
        <v>10846982.460432544</v>
      </c>
      <c r="G276" s="148">
        <v>11899910.05926175</v>
      </c>
    </row>
    <row r="277" spans="1:7" x14ac:dyDescent="0.3">
      <c r="A277"/>
      <c r="B277"/>
      <c r="C277" s="144">
        <v>253</v>
      </c>
      <c r="D277" s="145">
        <f t="shared" si="11"/>
        <v>1.4584504692465987</v>
      </c>
      <c r="E277" s="146">
        <v>14943583.027687473</v>
      </c>
      <c r="F277" s="147">
        <v>10857833.59233059</v>
      </c>
      <c r="G277" s="148">
        <v>11908537.855379928</v>
      </c>
    </row>
    <row r="278" spans="1:7" x14ac:dyDescent="0.3">
      <c r="A278"/>
      <c r="B278"/>
      <c r="C278" s="144">
        <v>254</v>
      </c>
      <c r="D278" s="145">
        <f t="shared" si="11"/>
        <v>1.465148393891881</v>
      </c>
      <c r="E278" s="146">
        <v>14948239.705930693</v>
      </c>
      <c r="F278" s="147">
        <v>10868673.00561456</v>
      </c>
      <c r="G278" s="148">
        <v>11917160.726203768</v>
      </c>
    </row>
    <row r="279" spans="1:7" x14ac:dyDescent="0.3">
      <c r="A279"/>
      <c r="B279"/>
      <c r="C279" s="144">
        <v>255</v>
      </c>
      <c r="D279" s="145">
        <f t="shared" si="11"/>
        <v>1.4718553030128878</v>
      </c>
      <c r="E279" s="146">
        <v>14952901.652884172</v>
      </c>
      <c r="F279" s="147">
        <v>10879500.745766025</v>
      </c>
      <c r="G279" s="148">
        <v>11925778.66640429</v>
      </c>
    </row>
    <row r="280" spans="1:7" x14ac:dyDescent="0.3">
      <c r="A280"/>
      <c r="B280"/>
      <c r="C280" s="144">
        <v>256</v>
      </c>
      <c r="D280" s="145">
        <f t="shared" si="11"/>
        <v>1.4785712207452257</v>
      </c>
      <c r="E280" s="146">
        <v>14957568.813569944</v>
      </c>
      <c r="F280" s="147">
        <v>10890316.858122334</v>
      </c>
      <c r="G280" s="148">
        <v>11934391.671041073</v>
      </c>
    </row>
    <row r="281" spans="1:7" x14ac:dyDescent="0.3">
      <c r="A281"/>
      <c r="B281"/>
      <c r="C281" s="144">
        <v>257</v>
      </c>
      <c r="D281" s="145">
        <f t="shared" si="11"/>
        <v>1.4852961713218895</v>
      </c>
      <c r="E281" s="146">
        <v>14962241.133602343</v>
      </c>
      <c r="F281" s="147">
        <v>10901121.387875436</v>
      </c>
      <c r="G281" s="148">
        <v>11942999.735553943</v>
      </c>
    </row>
    <row r="282" spans="1:7" x14ac:dyDescent="0.3">
      <c r="A282"/>
      <c r="B282"/>
      <c r="C282" s="144">
        <v>258</v>
      </c>
      <c r="D282" s="145">
        <f t="shared" ref="D282:D345" si="12">-LN(1-C282/$C$24)/$D$24</f>
        <v>1.4920301790737829</v>
      </c>
      <c r="E282" s="146">
        <v>14966918.559181597</v>
      </c>
      <c r="F282" s="147">
        <v>10911914.380070776</v>
      </c>
      <c r="G282" s="148">
        <v>11951602.855754819</v>
      </c>
    </row>
    <row r="283" spans="1:7" x14ac:dyDescent="0.3">
      <c r="A283"/>
      <c r="B283"/>
      <c r="C283" s="144">
        <v>259</v>
      </c>
      <c r="D283" s="145">
        <f t="shared" si="12"/>
        <v>1.4987732684302508</v>
      </c>
      <c r="E283" s="146">
        <v>14971601.037087515</v>
      </c>
      <c r="F283" s="147">
        <v>10922695.879606258</v>
      </c>
      <c r="G283" s="148">
        <v>11960201.027819732</v>
      </c>
    </row>
    <row r="284" spans="1:7" x14ac:dyDescent="0.3">
      <c r="A284"/>
      <c r="B284"/>
      <c r="C284" s="144">
        <v>260</v>
      </c>
      <c r="D284" s="145">
        <f t="shared" si="12"/>
        <v>1.5055254639196081</v>
      </c>
      <c r="E284" s="146">
        <v>14976288.514673233</v>
      </c>
      <c r="F284" s="147">
        <v>10933465.931231286</v>
      </c>
      <c r="G284" s="148">
        <v>11968794.248281069</v>
      </c>
    </row>
    <row r="285" spans="1:7" x14ac:dyDescent="0.3">
      <c r="A285"/>
      <c r="B285"/>
      <c r="C285" s="144">
        <v>261</v>
      </c>
      <c r="D285" s="145">
        <f t="shared" si="12"/>
        <v>1.5122867901696764</v>
      </c>
      <c r="E285" s="146">
        <v>14980980.939859033</v>
      </c>
      <c r="F285" s="147">
        <v>10944224.57954585</v>
      </c>
      <c r="G285" s="148">
        <v>11977382.514019914</v>
      </c>
    </row>
    <row r="286" spans="1:7" x14ac:dyDescent="0.3">
      <c r="A286"/>
      <c r="B286"/>
      <c r="C286" s="144">
        <v>262</v>
      </c>
      <c r="D286" s="145">
        <f t="shared" si="12"/>
        <v>1.5190572719083228</v>
      </c>
      <c r="E286" s="146">
        <v>14985678.261126192</v>
      </c>
      <c r="F286" s="147">
        <v>10954971.868999675</v>
      </c>
      <c r="G286" s="148">
        <v>11985965.822258608</v>
      </c>
    </row>
    <row r="287" spans="1:7" x14ac:dyDescent="0.3">
      <c r="A287"/>
      <c r="B287"/>
      <c r="C287" s="144">
        <v>263</v>
      </c>
      <c r="D287" s="145">
        <f t="shared" si="12"/>
        <v>1.5258369339640023</v>
      </c>
      <c r="E287" s="146">
        <v>14990380.427510954</v>
      </c>
      <c r="F287" s="147">
        <v>10965707.84389147</v>
      </c>
      <c r="G287" s="148">
        <v>11994544.170553463</v>
      </c>
    </row>
    <row r="288" spans="1:7" x14ac:dyDescent="0.3">
      <c r="A288"/>
      <c r="B288"/>
      <c r="C288" s="144">
        <v>264</v>
      </c>
      <c r="D288" s="145">
        <f t="shared" si="12"/>
        <v>1.5326258012663041</v>
      </c>
      <c r="E288" s="146">
        <v>14995087.388598509</v>
      </c>
      <c r="F288" s="147">
        <v>10976432.548368156</v>
      </c>
      <c r="G288" s="148">
        <v>12003117.556787631</v>
      </c>
    </row>
    <row r="289" spans="1:7" x14ac:dyDescent="0.3">
      <c r="A289"/>
      <c r="B289"/>
      <c r="C289" s="144">
        <v>265</v>
      </c>
      <c r="D289" s="145">
        <f t="shared" si="12"/>
        <v>1.5394238988465019</v>
      </c>
      <c r="E289" s="146">
        <v>14999799.094517075</v>
      </c>
      <c r="F289" s="147">
        <v>10987146.026424233</v>
      </c>
      <c r="G289" s="148">
        <v>12011685.979164114</v>
      </c>
    </row>
    <row r="290" spans="1:7" x14ac:dyDescent="0.3">
      <c r="A290"/>
      <c r="B290"/>
      <c r="C290" s="144">
        <v>266</v>
      </c>
      <c r="D290" s="145">
        <f t="shared" si="12"/>
        <v>1.5462312518381074</v>
      </c>
      <c r="E290" s="146">
        <v>15004515.495932018</v>
      </c>
      <c r="F290" s="147">
        <v>10997848.32190115</v>
      </c>
      <c r="G290" s="148">
        <v>12020249.436198972</v>
      </c>
    </row>
    <row r="291" spans="1:7" x14ac:dyDescent="0.3">
      <c r="A291"/>
      <c r="B291"/>
      <c r="C291" s="144">
        <v>267</v>
      </c>
      <c r="D291" s="145">
        <f t="shared" si="12"/>
        <v>1.5530478854774279</v>
      </c>
      <c r="E291" s="146">
        <v>15009236.544040058</v>
      </c>
      <c r="F291" s="147">
        <v>11008539.478486732</v>
      </c>
      <c r="G291" s="148">
        <v>12028807.92671461</v>
      </c>
    </row>
    <row r="292" spans="1:7" x14ac:dyDescent="0.3">
      <c r="A292"/>
      <c r="B292"/>
      <c r="C292" s="144">
        <v>268</v>
      </c>
      <c r="D292" s="145">
        <f t="shared" si="12"/>
        <v>1.5598738251041273</v>
      </c>
      <c r="E292" s="146">
        <v>15013962.190563511</v>
      </c>
      <c r="F292" s="147">
        <v>11019219.539714675</v>
      </c>
      <c r="G292" s="148">
        <v>12037361.449833281</v>
      </c>
    </row>
    <row r="293" spans="1:7" x14ac:dyDescent="0.3">
      <c r="A293"/>
      <c r="B293"/>
      <c r="C293" s="144">
        <v>269</v>
      </c>
      <c r="D293" s="145">
        <f t="shared" si="12"/>
        <v>1.5667090961617929</v>
      </c>
      <c r="E293" s="146">
        <v>15018692.387744628</v>
      </c>
      <c r="F293" s="147">
        <v>11029888.548964085</v>
      </c>
      <c r="G293" s="148">
        <v>12045910.004970685</v>
      </c>
    </row>
    <row r="294" spans="1:7" x14ac:dyDescent="0.3">
      <c r="A294"/>
      <c r="B294"/>
      <c r="C294" s="144">
        <v>270</v>
      </c>
      <c r="D294" s="145">
        <f t="shared" si="12"/>
        <v>1.5735537241985011</v>
      </c>
      <c r="E294" s="146">
        <v>15023427.088339953</v>
      </c>
      <c r="F294" s="147">
        <v>11040546.549459036</v>
      </c>
      <c r="G294" s="148">
        <v>12054453.591829713</v>
      </c>
    </row>
    <row r="295" spans="1:7" x14ac:dyDescent="0.3">
      <c r="A295"/>
      <c r="B295"/>
      <c r="C295" s="144">
        <v>271</v>
      </c>
      <c r="D295" s="145">
        <f t="shared" si="12"/>
        <v>1.5804077348673946</v>
      </c>
      <c r="E295" s="146">
        <v>15028166.245614782</v>
      </c>
      <c r="F295" s="147">
        <v>11051193.584268223</v>
      </c>
      <c r="G295" s="148">
        <v>12062992.210394349</v>
      </c>
    </row>
    <row r="296" spans="1:7" x14ac:dyDescent="0.3">
      <c r="A296"/>
      <c r="B296"/>
      <c r="C296" s="144">
        <v>272</v>
      </c>
      <c r="D296" s="145">
        <f t="shared" si="12"/>
        <v>1.5872711539272555</v>
      </c>
      <c r="E296" s="146">
        <v>15032909.813337646</v>
      </c>
      <c r="F296" s="147">
        <v>11061829.696304608</v>
      </c>
      <c r="G296" s="148">
        <v>12071525.860923678</v>
      </c>
    </row>
    <row r="297" spans="1:7" x14ac:dyDescent="0.3">
      <c r="A297"/>
      <c r="B297"/>
      <c r="C297" s="144">
        <v>273</v>
      </c>
      <c r="D297" s="145">
        <f t="shared" si="12"/>
        <v>1.5941440072430884</v>
      </c>
      <c r="E297" s="146">
        <v>15037657.745774904</v>
      </c>
      <c r="F297" s="147">
        <v>11072454.928325139</v>
      </c>
      <c r="G297" s="148">
        <v>12080054.543946018</v>
      </c>
    </row>
    <row r="298" spans="1:7" x14ac:dyDescent="0.3">
      <c r="A298"/>
      <c r="B298"/>
      <c r="C298" s="144">
        <v>274</v>
      </c>
      <c r="D298" s="145">
        <f t="shared" si="12"/>
        <v>1.601026320786705</v>
      </c>
      <c r="E298" s="146">
        <v>15042409.997685328</v>
      </c>
      <c r="F298" s="147">
        <v>11083069.322930515</v>
      </c>
      <c r="G298" s="148">
        <v>12088578.260253238</v>
      </c>
    </row>
    <row r="299" spans="1:7" x14ac:dyDescent="0.3">
      <c r="A299"/>
      <c r="B299"/>
      <c r="C299" s="144">
        <v>275</v>
      </c>
      <c r="D299" s="145">
        <f t="shared" si="12"/>
        <v>1.6079181206373117</v>
      </c>
      <c r="E299" s="146">
        <v>15047166.524314823</v>
      </c>
      <c r="F299" s="147">
        <v>11093672.922564939</v>
      </c>
      <c r="G299" s="148">
        <v>12097097.010895099</v>
      </c>
    </row>
    <row r="300" spans="1:7" x14ac:dyDescent="0.3">
      <c r="A300"/>
      <c r="B300"/>
      <c r="C300" s="144">
        <v>276</v>
      </c>
      <c r="D300" s="145">
        <f t="shared" si="12"/>
        <v>1.6148194329821035</v>
      </c>
      <c r="E300" s="146">
        <v>15051927.281391133</v>
      </c>
      <c r="F300" s="147">
        <v>11104265.769515986</v>
      </c>
      <c r="G300" s="148">
        <v>12105610.797173802</v>
      </c>
    </row>
    <row r="301" spans="1:7" x14ac:dyDescent="0.3">
      <c r="A301"/>
      <c r="B301"/>
      <c r="C301" s="144">
        <v>277</v>
      </c>
      <c r="D301" s="145">
        <f t="shared" si="12"/>
        <v>1.6217302841168619</v>
      </c>
      <c r="E301" s="146">
        <v>15056692.225118671</v>
      </c>
      <c r="F301" s="147">
        <v>11114847.905914448</v>
      </c>
      <c r="G301" s="148">
        <v>12114119.620638616</v>
      </c>
    </row>
    <row r="302" spans="1:7" x14ac:dyDescent="0.3">
      <c r="A302"/>
      <c r="B302"/>
      <c r="C302" s="144">
        <v>278</v>
      </c>
      <c r="D302" s="145">
        <f t="shared" si="12"/>
        <v>1.628650700446554</v>
      </c>
      <c r="E302" s="146">
        <v>15061461.312173359</v>
      </c>
      <c r="F302" s="147">
        <v>11125419.373734232</v>
      </c>
      <c r="G302" s="148">
        <v>12122623.483080626</v>
      </c>
    </row>
    <row r="303" spans="1:7" x14ac:dyDescent="0.3">
      <c r="A303"/>
      <c r="B303"/>
      <c r="C303" s="144">
        <v>279</v>
      </c>
      <c r="D303" s="145">
        <f t="shared" si="12"/>
        <v>1.6355807084859399</v>
      </c>
      <c r="E303" s="146">
        <v>15066234.499697544</v>
      </c>
      <c r="F303" s="147">
        <v>11135980.214792296</v>
      </c>
      <c r="G303" s="148">
        <v>12131122.386527587</v>
      </c>
    </row>
    <row r="304" spans="1:7" x14ac:dyDescent="0.3">
      <c r="A304"/>
      <c r="B304"/>
      <c r="C304" s="144">
        <v>280</v>
      </c>
      <c r="D304" s="145">
        <f t="shared" si="12"/>
        <v>1.6425203348601805</v>
      </c>
      <c r="E304" s="146">
        <v>15071011.745294971</v>
      </c>
      <c r="F304" s="147">
        <v>11146530.470748622</v>
      </c>
      <c r="G304" s="148">
        <v>12139616.333238892</v>
      </c>
    </row>
    <row r="305" spans="1:7" x14ac:dyDescent="0.3">
      <c r="A305"/>
      <c r="B305"/>
      <c r="C305" s="144">
        <v>281</v>
      </c>
      <c r="D305" s="145">
        <f t="shared" si="12"/>
        <v>1.6494696063054519</v>
      </c>
      <c r="E305" s="146">
        <v>15075793.007025825</v>
      </c>
      <c r="F305" s="147">
        <v>11157070.183106195</v>
      </c>
      <c r="G305" s="148">
        <v>12148105.325700667</v>
      </c>
    </row>
    <row r="306" spans="1:7" x14ac:dyDescent="0.3">
      <c r="A306"/>
      <c r="B306"/>
      <c r="C306" s="144">
        <v>282</v>
      </c>
      <c r="D306" s="145">
        <f t="shared" si="12"/>
        <v>1.6564285496695645</v>
      </c>
      <c r="E306" s="146">
        <v>15080578.243401794</v>
      </c>
      <c r="F306" s="147">
        <v>11167599.393211056</v>
      </c>
      <c r="G306" s="148">
        <v>12156589.366620932</v>
      </c>
    </row>
    <row r="307" spans="1:7" x14ac:dyDescent="0.3">
      <c r="A307"/>
      <c r="B307"/>
      <c r="C307" s="144">
        <v>283</v>
      </c>
      <c r="D307" s="145">
        <f t="shared" si="12"/>
        <v>1.6633971919125827</v>
      </c>
      <c r="E307" s="146">
        <v>15085367.413381223</v>
      </c>
      <c r="F307" s="147">
        <v>11178118.142252332</v>
      </c>
      <c r="G307" s="148">
        <v>12165068.458924886</v>
      </c>
    </row>
    <row r="308" spans="1:7" x14ac:dyDescent="0.3">
      <c r="A308"/>
      <c r="B308"/>
      <c r="C308" s="144">
        <v>284</v>
      </c>
      <c r="D308" s="145">
        <f t="shared" si="12"/>
        <v>1.6703755601074572</v>
      </c>
      <c r="E308" s="146">
        <v>15090160.4763643</v>
      </c>
      <c r="F308" s="147">
        <v>11188626.471262343</v>
      </c>
      <c r="G308" s="148">
        <v>12173542.605750315</v>
      </c>
    </row>
    <row r="309" spans="1:7" x14ac:dyDescent="0.3">
      <c r="A309"/>
      <c r="B309"/>
      <c r="C309" s="144">
        <v>285</v>
      </c>
      <c r="D309" s="145">
        <f t="shared" si="12"/>
        <v>1.6773636814406463</v>
      </c>
      <c r="E309" s="146">
        <v>15094957.392188326</v>
      </c>
      <c r="F309" s="147">
        <v>11199124.42111671</v>
      </c>
      <c r="G309" s="148">
        <v>12182011.810443033</v>
      </c>
    </row>
    <row r="310" spans="1:7" x14ac:dyDescent="0.3">
      <c r="A310"/>
      <c r="B310"/>
      <c r="C310" s="144">
        <v>286</v>
      </c>
      <c r="D310" s="145">
        <f t="shared" si="12"/>
        <v>1.6843615832127636</v>
      </c>
      <c r="E310" s="146">
        <v>15099758.121122984</v>
      </c>
      <c r="F310" s="147">
        <v>11209612.032534469</v>
      </c>
      <c r="G310" s="148">
        <v>12190476.076552493</v>
      </c>
    </row>
    <row r="311" spans="1:7" x14ac:dyDescent="0.3">
      <c r="A311"/>
      <c r="B311"/>
      <c r="C311" s="144">
        <v>287</v>
      </c>
      <c r="D311" s="145">
        <f t="shared" si="12"/>
        <v>1.6913692928392048</v>
      </c>
      <c r="E311" s="146">
        <v>15104562.623865729</v>
      </c>
      <c r="F311" s="147">
        <v>11220089.346078273</v>
      </c>
      <c r="G311" s="148">
        <v>12198935.407827444</v>
      </c>
    </row>
    <row r="312" spans="1:7" x14ac:dyDescent="0.3">
      <c r="A312"/>
      <c r="B312"/>
      <c r="C312" s="144">
        <v>288</v>
      </c>
      <c r="D312" s="145">
        <f t="shared" si="12"/>
        <v>1.6983868378508065</v>
      </c>
      <c r="E312" s="146">
        <v>15109370.861537185</v>
      </c>
      <c r="F312" s="147">
        <v>11230556.402154563</v>
      </c>
      <c r="G312" s="148">
        <v>12207389.808211692</v>
      </c>
    </row>
    <row r="313" spans="1:7" x14ac:dyDescent="0.3">
      <c r="A313"/>
      <c r="B313"/>
      <c r="C313" s="144">
        <v>289</v>
      </c>
      <c r="D313" s="145">
        <f t="shared" si="12"/>
        <v>1.7054142458944803</v>
      </c>
      <c r="E313" s="146">
        <v>15114182.795676595</v>
      </c>
      <c r="F313" s="147">
        <v>11241013.241013765</v>
      </c>
      <c r="G313" s="148">
        <v>12215839.281839944</v>
      </c>
    </row>
    <row r="314" spans="1:7" x14ac:dyDescent="0.3">
      <c r="A314"/>
      <c r="B314"/>
      <c r="C314" s="144">
        <v>290</v>
      </c>
      <c r="D314" s="145">
        <f t="shared" si="12"/>
        <v>1.7124515447338799</v>
      </c>
      <c r="E314" s="146">
        <v>15118998.388237361</v>
      </c>
      <c r="F314" s="147">
        <v>11251459.902750552</v>
      </c>
      <c r="G314" s="148">
        <v>12224283.83303377</v>
      </c>
    </row>
    <row r="315" spans="1:7" x14ac:dyDescent="0.3">
      <c r="A315"/>
      <c r="B315"/>
      <c r="C315" s="144">
        <v>291</v>
      </c>
      <c r="D315" s="145">
        <f t="shared" si="12"/>
        <v>1.7194987622500471</v>
      </c>
      <c r="E315" s="146">
        <v>15123817.601582583</v>
      </c>
      <c r="F315" s="147">
        <v>11261896.42730407</v>
      </c>
      <c r="G315" s="148">
        <v>12232723.466297587</v>
      </c>
    </row>
    <row r="316" spans="1:7" x14ac:dyDescent="0.3">
      <c r="A316"/>
      <c r="B316"/>
      <c r="C316" s="144">
        <v>292</v>
      </c>
      <c r="D316" s="145">
        <f t="shared" si="12"/>
        <v>1.7265559264420867</v>
      </c>
      <c r="E316" s="146">
        <v>15128640.39848071</v>
      </c>
      <c r="F316" s="147">
        <v>11272322.85445825</v>
      </c>
      <c r="G316" s="148">
        <v>12241158.186314818</v>
      </c>
    </row>
    <row r="317" spans="1:7" x14ac:dyDescent="0.3">
      <c r="A317"/>
      <c r="B317"/>
      <c r="C317" s="144">
        <v>293</v>
      </c>
      <c r="D317" s="145">
        <f t="shared" si="12"/>
        <v>1.7336230654278209</v>
      </c>
      <c r="E317" s="146">
        <v>15133466.742101157</v>
      </c>
      <c r="F317" s="147">
        <v>11282739.223842066</v>
      </c>
      <c r="G317" s="148">
        <v>12249587.997944012</v>
      </c>
    </row>
    <row r="318" spans="1:7" x14ac:dyDescent="0.3">
      <c r="A318"/>
      <c r="B318"/>
      <c r="C318" s="144">
        <v>294</v>
      </c>
      <c r="D318" s="145">
        <f t="shared" si="12"/>
        <v>1.7407002074444751</v>
      </c>
      <c r="E318" s="146">
        <v>15138296.596010076</v>
      </c>
      <c r="F318" s="147">
        <v>11293145.574929887</v>
      </c>
      <c r="G318" s="148">
        <v>12258012.906215191</v>
      </c>
    </row>
    <row r="319" spans="1:7" x14ac:dyDescent="0.3">
      <c r="A319"/>
      <c r="B319"/>
      <c r="C319" s="144">
        <v>295</v>
      </c>
      <c r="D319" s="145">
        <f t="shared" si="12"/>
        <v>1.7477873808493416</v>
      </c>
      <c r="E319" s="146">
        <v>15143129.92416608</v>
      </c>
      <c r="F319" s="147">
        <v>11303541.947041783</v>
      </c>
      <c r="G319" s="148">
        <v>12266432.916326122</v>
      </c>
    </row>
    <row r="320" spans="1:7" x14ac:dyDescent="0.3">
      <c r="A320"/>
      <c r="B320"/>
      <c r="C320" s="144">
        <v>296</v>
      </c>
      <c r="D320" s="145">
        <f t="shared" si="12"/>
        <v>1.7548846141204735</v>
      </c>
      <c r="E320" s="146">
        <v>15147966.690916084</v>
      </c>
      <c r="F320" s="147">
        <v>11313928.379343899</v>
      </c>
      <c r="G320" s="148">
        <v>12274848.033638794</v>
      </c>
    </row>
    <row r="321" spans="1:7" x14ac:dyDescent="0.3">
      <c r="A321"/>
      <c r="B321"/>
      <c r="C321" s="144">
        <v>297</v>
      </c>
      <c r="D321" s="145">
        <f t="shared" si="12"/>
        <v>1.7619919358573601</v>
      </c>
      <c r="E321" s="146">
        <v>15152806.860991163</v>
      </c>
      <c r="F321" s="147">
        <v>11324304.910848811</v>
      </c>
      <c r="G321" s="148">
        <v>12283258.263675878</v>
      </c>
    </row>
    <row r="322" spans="1:7" x14ac:dyDescent="0.3">
      <c r="A322"/>
      <c r="B322"/>
      <c r="C322" s="144">
        <v>298</v>
      </c>
      <c r="D322" s="145">
        <f t="shared" si="12"/>
        <v>1.76910937478163</v>
      </c>
      <c r="E322" s="146">
        <v>15157650.399502452</v>
      </c>
      <c r="F322" s="147">
        <v>11334671.580415931</v>
      </c>
      <c r="G322" s="148">
        <v>12291663.612117324</v>
      </c>
    </row>
    <row r="323" spans="1:7" x14ac:dyDescent="0.3">
      <c r="A323"/>
      <c r="B323"/>
      <c r="C323" s="144">
        <v>299</v>
      </c>
      <c r="D323" s="145">
        <f t="shared" si="12"/>
        <v>1.7762369597377341</v>
      </c>
      <c r="E323" s="146">
        <v>15162497.271937123</v>
      </c>
      <c r="F323" s="147">
        <v>11345028.426751871</v>
      </c>
      <c r="G323" s="148">
        <v>12300064.084796986</v>
      </c>
    </row>
    <row r="324" spans="1:7" x14ac:dyDescent="0.3">
      <c r="A324"/>
      <c r="B324"/>
      <c r="C324" s="144">
        <v>300</v>
      </c>
      <c r="D324" s="145">
        <f t="shared" si="12"/>
        <v>1.7833747196936622</v>
      </c>
      <c r="E324" s="146">
        <v>15167347.444154371</v>
      </c>
      <c r="F324" s="147">
        <v>11355375.488410924</v>
      </c>
      <c r="G324" s="148">
        <v>12308459.687699337</v>
      </c>
    </row>
    <row r="325" spans="1:7" x14ac:dyDescent="0.3">
      <c r="A325"/>
      <c r="B325"/>
      <c r="C325" s="144">
        <v>301</v>
      </c>
      <c r="D325" s="145">
        <f t="shared" si="12"/>
        <v>1.7905226837416335</v>
      </c>
      <c r="E325" s="146">
        <v>15172200.88238148</v>
      </c>
      <c r="F325" s="147">
        <v>11365712.803795423</v>
      </c>
      <c r="G325" s="148">
        <v>12316850.426956248</v>
      </c>
    </row>
    <row r="326" spans="1:7" x14ac:dyDescent="0.3">
      <c r="A326"/>
      <c r="B326"/>
      <c r="C326" s="144">
        <v>302</v>
      </c>
      <c r="D326" s="145">
        <f t="shared" si="12"/>
        <v>1.7976808810988232</v>
      </c>
      <c r="E326" s="146">
        <v>15177057.553209923</v>
      </c>
      <c r="F326" s="147">
        <v>11376040.411156258</v>
      </c>
      <c r="G326" s="148">
        <v>12325236.308843842</v>
      </c>
    </row>
    <row r="327" spans="1:7" x14ac:dyDescent="0.3">
      <c r="A327"/>
      <c r="B327"/>
      <c r="C327" s="144">
        <v>303</v>
      </c>
      <c r="D327" s="145">
        <f t="shared" si="12"/>
        <v>1.8048493411080653</v>
      </c>
      <c r="E327" s="146">
        <v>15181917.423591495</v>
      </c>
      <c r="F327" s="147">
        <v>11386358.348593272</v>
      </c>
      <c r="G327" s="148">
        <v>12333617.339779388</v>
      </c>
    </row>
    <row r="328" spans="1:7" x14ac:dyDescent="0.3">
      <c r="A328"/>
      <c r="B328"/>
      <c r="C328" s="144">
        <v>304</v>
      </c>
      <c r="D328" s="145">
        <f t="shared" si="12"/>
        <v>1.8120280932385873</v>
      </c>
      <c r="E328" s="146">
        <v>15186780.460834503</v>
      </c>
      <c r="F328" s="147">
        <v>11396666.654055791</v>
      </c>
      <c r="G328" s="148">
        <v>12341993.526318301</v>
      </c>
    </row>
    <row r="329" spans="1:7" x14ac:dyDescent="0.3">
      <c r="A329"/>
      <c r="B329"/>
      <c r="C329" s="144">
        <v>305</v>
      </c>
      <c r="D329" s="145">
        <f t="shared" si="12"/>
        <v>1.8192171670867241</v>
      </c>
      <c r="E329" s="146">
        <v>15191646.632600009</v>
      </c>
      <c r="F329" s="147">
        <v>11406965.365343066</v>
      </c>
      <c r="G329" s="148">
        <v>12350364.87515115</v>
      </c>
    </row>
    <row r="330" spans="1:7" x14ac:dyDescent="0.3">
      <c r="A330"/>
      <c r="B330"/>
      <c r="C330" s="144">
        <v>306</v>
      </c>
      <c r="D330" s="145">
        <f t="shared" si="12"/>
        <v>1.8264165923766631</v>
      </c>
      <c r="E330" s="146">
        <v>15196515.906898094</v>
      </c>
      <c r="F330" s="147">
        <v>11417254.520104807</v>
      </c>
      <c r="G330" s="148">
        <v>12358731.393100794</v>
      </c>
    </row>
    <row r="331" spans="1:7" x14ac:dyDescent="0.3">
      <c r="A331"/>
      <c r="B331"/>
      <c r="C331" s="144">
        <v>307</v>
      </c>
      <c r="D331" s="145">
        <f t="shared" si="12"/>
        <v>1.8336263989611685</v>
      </c>
      <c r="E331" s="146">
        <v>15201388.252084181</v>
      </c>
      <c r="F331" s="147">
        <v>11427534.155841649</v>
      </c>
      <c r="G331" s="148">
        <v>12367093.087119505</v>
      </c>
    </row>
    <row r="332" spans="1:7" x14ac:dyDescent="0.3">
      <c r="A332"/>
      <c r="B332"/>
      <c r="C332" s="144">
        <v>308</v>
      </c>
      <c r="D332" s="145">
        <f t="shared" si="12"/>
        <v>1.8408466168223376</v>
      </c>
      <c r="E332" s="146">
        <v>15206263.636855412</v>
      </c>
      <c r="F332" s="147">
        <v>11437804.309905725</v>
      </c>
      <c r="G332" s="148">
        <v>12375449.964286221</v>
      </c>
    </row>
    <row r="333" spans="1:7" x14ac:dyDescent="0.3">
      <c r="A333"/>
      <c r="B333"/>
      <c r="C333" s="144">
        <v>309</v>
      </c>
      <c r="D333" s="145">
        <f t="shared" si="12"/>
        <v>1.8480772760723354</v>
      </c>
      <c r="E333" s="146">
        <v>15211142.030247025</v>
      </c>
      <c r="F333" s="147">
        <v>11448065.01950115</v>
      </c>
      <c r="G333" s="148">
        <v>12383802.031803785</v>
      </c>
    </row>
    <row r="334" spans="1:7" x14ac:dyDescent="0.3">
      <c r="A334"/>
      <c r="B334"/>
      <c r="C334" s="144">
        <v>310</v>
      </c>
      <c r="D334" s="145">
        <f t="shared" si="12"/>
        <v>1.8553184069541602</v>
      </c>
      <c r="E334" s="146">
        <v>15216023.401628835</v>
      </c>
      <c r="F334" s="147">
        <v>11458316.321684582</v>
      </c>
      <c r="G334" s="148">
        <v>12392149.296996312</v>
      </c>
    </row>
    <row r="335" spans="1:7" x14ac:dyDescent="0.3">
      <c r="A335"/>
      <c r="B335"/>
      <c r="C335" s="144">
        <v>311</v>
      </c>
      <c r="D335" s="145">
        <f t="shared" si="12"/>
        <v>1.8625700398423919</v>
      </c>
      <c r="E335" s="146">
        <v>15220907.720701696</v>
      </c>
      <c r="F335" s="147">
        <v>11468558.253365785</v>
      </c>
      <c r="G335" s="148">
        <v>12400491.767306553</v>
      </c>
    </row>
    <row r="336" spans="1:7" x14ac:dyDescent="0.3">
      <c r="A336"/>
      <c r="B336"/>
      <c r="C336" s="144">
        <v>312</v>
      </c>
      <c r="D336" s="145">
        <f t="shared" si="12"/>
        <v>1.8698322052439671</v>
      </c>
      <c r="E336" s="146">
        <v>15225794.957494043</v>
      </c>
      <c r="F336" s="147">
        <v>11478790.851308154</v>
      </c>
      <c r="G336" s="148">
        <v>12408829.45029334</v>
      </c>
    </row>
    <row r="337" spans="1:7" x14ac:dyDescent="0.3">
      <c r="A337"/>
      <c r="B337"/>
      <c r="C337" s="144">
        <v>313</v>
      </c>
      <c r="D337" s="145">
        <f t="shared" si="12"/>
        <v>1.8771049337989381</v>
      </c>
      <c r="E337" s="146">
        <v>15230685.082358468</v>
      </c>
      <c r="F337" s="147">
        <v>11489014.15212933</v>
      </c>
      <c r="G337" s="148">
        <v>12417162.353629081</v>
      </c>
    </row>
    <row r="338" spans="1:7" x14ac:dyDescent="0.3">
      <c r="A338"/>
      <c r="B338"/>
      <c r="C338" s="144">
        <v>314</v>
      </c>
      <c r="D338" s="145">
        <f t="shared" si="12"/>
        <v>1.8843882562812593</v>
      </c>
      <c r="E338" s="146">
        <v>15235578.06596832</v>
      </c>
      <c r="F338" s="147">
        <v>11499228.19230172</v>
      </c>
      <c r="G338" s="148">
        <v>12425490.485097317</v>
      </c>
    </row>
    <row r="339" spans="1:7" x14ac:dyDescent="0.3">
      <c r="A339"/>
      <c r="B339"/>
      <c r="C339" s="144">
        <v>315</v>
      </c>
      <c r="D339" s="145">
        <f t="shared" si="12"/>
        <v>1.8916822035995584</v>
      </c>
      <c r="E339" s="146">
        <v>15240473.879314356</v>
      </c>
      <c r="F339" s="147">
        <v>11509433.008153135</v>
      </c>
      <c r="G339" s="148">
        <v>12433813.852590296</v>
      </c>
    </row>
    <row r="340" spans="1:7" x14ac:dyDescent="0.3">
      <c r="A340"/>
      <c r="B340"/>
      <c r="C340" s="144">
        <v>316</v>
      </c>
      <c r="D340" s="145">
        <f t="shared" si="12"/>
        <v>1.8989868067979334</v>
      </c>
      <c r="E340" s="146">
        <v>15245372.493701443</v>
      </c>
      <c r="F340" s="147">
        <v>11519628.635867354</v>
      </c>
      <c r="G340" s="148">
        <v>12442132.464106627</v>
      </c>
    </row>
    <row r="341" spans="1:7" x14ac:dyDescent="0.3">
      <c r="A341"/>
      <c r="B341"/>
      <c r="C341" s="144">
        <v>317</v>
      </c>
      <c r="D341" s="145">
        <f t="shared" si="12"/>
        <v>1.9063020970567346</v>
      </c>
      <c r="E341" s="146">
        <v>15250273.880745281</v>
      </c>
      <c r="F341" s="147">
        <v>11529815.111484721</v>
      </c>
      <c r="G341" s="148">
        <v>12450446.32774898</v>
      </c>
    </row>
    <row r="342" spans="1:7" x14ac:dyDescent="0.3">
      <c r="A342"/>
      <c r="B342"/>
      <c r="C342" s="144">
        <v>318</v>
      </c>
      <c r="D342" s="145">
        <f t="shared" si="12"/>
        <v>1.913628105693375</v>
      </c>
      <c r="E342" s="146">
        <v>15255178.012369165</v>
      </c>
      <c r="F342" s="147">
        <v>11539992.470902774</v>
      </c>
      <c r="G342" s="148">
        <v>12458755.451721821</v>
      </c>
    </row>
    <row r="343" spans="1:7" x14ac:dyDescent="0.3">
      <c r="A343"/>
      <c r="B343"/>
      <c r="C343" s="144">
        <v>319</v>
      </c>
      <c r="D343" s="145">
        <f t="shared" si="12"/>
        <v>1.920964864163123</v>
      </c>
      <c r="E343" s="146">
        <v>15260084.86080079</v>
      </c>
      <c r="F343" s="147">
        <v>11550160.749876829</v>
      </c>
      <c r="G343" s="148">
        <v>12467059.84432919</v>
      </c>
    </row>
    <row r="344" spans="1:7" x14ac:dyDescent="0.3">
      <c r="A344"/>
      <c r="B344"/>
      <c r="C344" s="144">
        <v>320</v>
      </c>
      <c r="D344" s="145">
        <f t="shared" si="12"/>
        <v>1.9283124040599238</v>
      </c>
      <c r="E344" s="146">
        <v>15264994.398569107</v>
      </c>
      <c r="F344" s="147">
        <v>11560319.984020628</v>
      </c>
      <c r="G344" s="148">
        <v>12475359.513972558</v>
      </c>
    </row>
    <row r="345" spans="1:7" x14ac:dyDescent="0.3">
      <c r="A345"/>
      <c r="B345"/>
      <c r="C345" s="144">
        <v>321</v>
      </c>
      <c r="D345" s="145">
        <f t="shared" si="12"/>
        <v>1.9356707571172043</v>
      </c>
      <c r="E345" s="146">
        <v>15269906.598501183</v>
      </c>
      <c r="F345" s="147">
        <v>11570470.208806939</v>
      </c>
      <c r="G345" s="148">
        <v>12483654.469148673</v>
      </c>
    </row>
    <row r="346" spans="1:7" x14ac:dyDescent="0.3">
      <c r="A346"/>
      <c r="B346"/>
      <c r="C346" s="144">
        <v>322</v>
      </c>
      <c r="D346" s="145">
        <f t="shared" ref="D346:D409" si="13">-LN(1-C346/$C$24)/$D$24</f>
        <v>1.9430399552087079</v>
      </c>
      <c r="E346" s="146">
        <v>15274821.433719141</v>
      </c>
      <c r="F346" s="147">
        <v>11580611.45956821</v>
      </c>
      <c r="G346" s="148">
        <v>12491944.718447506</v>
      </c>
    </row>
    <row r="347" spans="1:7" x14ac:dyDescent="0.3">
      <c r="A347"/>
      <c r="B347"/>
      <c r="C347" s="144">
        <v>323</v>
      </c>
      <c r="D347" s="145">
        <f t="shared" si="13"/>
        <v>1.9504200303493098</v>
      </c>
      <c r="E347" s="146">
        <v>15279738.877637085</v>
      </c>
      <c r="F347" s="147">
        <v>11590743.771497183</v>
      </c>
      <c r="G347" s="148">
        <v>12500230.270550199</v>
      </c>
    </row>
    <row r="348" spans="1:7" x14ac:dyDescent="0.3">
      <c r="A348"/>
      <c r="B348"/>
      <c r="C348" s="144">
        <v>324</v>
      </c>
      <c r="D348" s="145">
        <f t="shared" si="13"/>
        <v>1.9578110146958652</v>
      </c>
      <c r="E348" s="146">
        <v>15284658.903958116</v>
      </c>
      <c r="F348" s="147">
        <v>11600867.17964755</v>
      </c>
      <c r="G348" s="148">
        <v>12508511.134227077</v>
      </c>
    </row>
    <row r="349" spans="1:7" x14ac:dyDescent="0.3">
      <c r="A349"/>
      <c r="B349"/>
      <c r="C349" s="144">
        <v>325</v>
      </c>
      <c r="D349" s="145">
        <f t="shared" si="13"/>
        <v>1.9652129405480359</v>
      </c>
      <c r="E349" s="146">
        <v>15289581.486671338</v>
      </c>
      <c r="F349" s="147">
        <v>11610981.718934609</v>
      </c>
      <c r="G349" s="148">
        <v>12516787.318335691</v>
      </c>
    </row>
    <row r="350" spans="1:7" x14ac:dyDescent="0.3">
      <c r="A350"/>
      <c r="B350"/>
      <c r="C350" s="144">
        <v>326</v>
      </c>
      <c r="D350" s="145">
        <f t="shared" si="13"/>
        <v>1.9726258403491506</v>
      </c>
      <c r="E350" s="146">
        <v>15294506.600048926</v>
      </c>
      <c r="F350" s="147">
        <v>11621087.424135875</v>
      </c>
      <c r="G350" s="148">
        <v>12525058.831818907</v>
      </c>
    </row>
    <row r="351" spans="1:7" x14ac:dyDescent="0.3">
      <c r="A351"/>
      <c r="B351"/>
      <c r="C351" s="144">
        <v>327</v>
      </c>
      <c r="D351" s="145">
        <f t="shared" si="13"/>
        <v>1.9800497466870459</v>
      </c>
      <c r="E351" s="146">
        <v>15299434.218643207</v>
      </c>
      <c r="F351" s="147">
        <v>11631184.32989179</v>
      </c>
      <c r="G351" s="148">
        <v>12533325.683703026</v>
      </c>
    </row>
    <row r="352" spans="1:7" x14ac:dyDescent="0.3">
      <c r="A352"/>
      <c r="B352"/>
      <c r="C352" s="144">
        <v>328</v>
      </c>
      <c r="D352" s="145">
        <f t="shared" si="13"/>
        <v>1.9874846922949378</v>
      </c>
      <c r="E352" s="146">
        <v>15304364.317283805</v>
      </c>
      <c r="F352" s="147">
        <v>11641272.470706332</v>
      </c>
      <c r="G352" s="148">
        <v>12541587.88309595</v>
      </c>
    </row>
    <row r="353" spans="1:7" x14ac:dyDescent="0.3">
      <c r="A353"/>
      <c r="B353"/>
      <c r="C353" s="144">
        <v>329</v>
      </c>
      <c r="D353" s="145">
        <f t="shared" si="13"/>
        <v>1.9949307100522757</v>
      </c>
      <c r="E353" s="146">
        <v>15309296.871074794</v>
      </c>
      <c r="F353" s="147">
        <v>11651351.880947713</v>
      </c>
      <c r="G353" s="148">
        <v>12549845.439185388</v>
      </c>
    </row>
    <row r="354" spans="1:7" x14ac:dyDescent="0.3">
      <c r="A354"/>
      <c r="B354"/>
      <c r="C354" s="144">
        <v>330</v>
      </c>
      <c r="D354" s="145">
        <f t="shared" si="13"/>
        <v>2.0023878329856268</v>
      </c>
      <c r="E354" s="146">
        <v>15314231.855391892</v>
      </c>
      <c r="F354" s="147">
        <v>11661422.59484903</v>
      </c>
      <c r="G354" s="148">
        <v>12558098.36123709</v>
      </c>
    </row>
    <row r="355" spans="1:7" x14ac:dyDescent="0.3">
      <c r="A355"/>
      <c r="B355"/>
      <c r="C355" s="144">
        <v>331</v>
      </c>
      <c r="D355" s="145">
        <f t="shared" si="13"/>
        <v>2.0098560942695425</v>
      </c>
      <c r="E355" s="146">
        <v>15319169.245879687</v>
      </c>
      <c r="F355" s="147">
        <v>11671484.646508925</v>
      </c>
      <c r="G355" s="148">
        <v>12566346.658593114</v>
      </c>
    </row>
    <row r="356" spans="1:7" x14ac:dyDescent="0.3">
      <c r="A356"/>
      <c r="B356"/>
      <c r="C356" s="144">
        <v>332</v>
      </c>
      <c r="D356" s="145">
        <f t="shared" si="13"/>
        <v>2.0173355272274569</v>
      </c>
      <c r="E356" s="146">
        <v>15324109.01844891</v>
      </c>
      <c r="F356" s="147">
        <v>11681538.069892289</v>
      </c>
      <c r="G356" s="148">
        <v>12574590.340670153</v>
      </c>
    </row>
    <row r="357" spans="1:7" x14ac:dyDescent="0.3">
      <c r="A357"/>
      <c r="B357"/>
      <c r="C357" s="144">
        <v>333</v>
      </c>
      <c r="D357" s="145">
        <f t="shared" si="13"/>
        <v>2.0248261653325663</v>
      </c>
      <c r="E357" s="146">
        <v>15329051.149273705</v>
      </c>
      <c r="F357" s="147">
        <v>11691582.898830904</v>
      </c>
      <c r="G357" s="148">
        <v>12582829.416957857</v>
      </c>
    </row>
    <row r="358" spans="1:7" x14ac:dyDescent="0.3">
      <c r="A358"/>
      <c r="B358"/>
      <c r="C358" s="144">
        <v>334</v>
      </c>
      <c r="D358" s="145">
        <f t="shared" si="13"/>
        <v>2.0323280422087397</v>
      </c>
      <c r="E358" s="146">
        <v>15333995.614788979</v>
      </c>
      <c r="F358" s="147">
        <v>11701619.167024139</v>
      </c>
      <c r="G358" s="148">
        <v>12591063.897017237</v>
      </c>
    </row>
    <row r="359" spans="1:7" x14ac:dyDescent="0.3">
      <c r="A359"/>
      <c r="B359"/>
      <c r="C359" s="144">
        <v>335</v>
      </c>
      <c r="D359" s="145">
        <f t="shared" si="13"/>
        <v>2.0398411916314143</v>
      </c>
      <c r="E359" s="146">
        <v>15338942.391687745</v>
      </c>
      <c r="F359" s="147">
        <v>11711646.908039631</v>
      </c>
      <c r="G359" s="148">
        <v>12599293.790479049</v>
      </c>
    </row>
    <row r="360" spans="1:7" x14ac:dyDescent="0.3">
      <c r="A360"/>
      <c r="B360"/>
      <c r="C360" s="144">
        <v>336</v>
      </c>
      <c r="D360" s="145">
        <f t="shared" si="13"/>
        <v>2.0473656475285162</v>
      </c>
      <c r="E360" s="146">
        <v>15343891.456918502</v>
      </c>
      <c r="F360" s="147">
        <v>11721666.155313969</v>
      </c>
      <c r="G360" s="148">
        <v>12607519.10704227</v>
      </c>
    </row>
    <row r="361" spans="1:7" x14ac:dyDescent="0.3">
      <c r="A361"/>
      <c r="B361"/>
      <c r="C361" s="144">
        <v>337</v>
      </c>
      <c r="D361" s="145">
        <f t="shared" si="13"/>
        <v>2.0549014439813726</v>
      </c>
      <c r="E361" s="146">
        <v>15348842.787682675</v>
      </c>
      <c r="F361" s="147">
        <v>11731676.942153357</v>
      </c>
      <c r="G361" s="148">
        <v>12615739.856472539</v>
      </c>
    </row>
    <row r="362" spans="1:7" x14ac:dyDescent="0.3">
      <c r="A362"/>
      <c r="B362"/>
      <c r="C362" s="144">
        <v>338</v>
      </c>
      <c r="D362" s="145">
        <f t="shared" si="13"/>
        <v>2.0624486152256449</v>
      </c>
      <c r="E362" s="146">
        <v>15353796.361432042</v>
      </c>
      <c r="F362" s="147">
        <v>11741679.301734345</v>
      </c>
      <c r="G362" s="148">
        <v>12623956.048600696</v>
      </c>
    </row>
    <row r="363" spans="1:7" x14ac:dyDescent="0.3">
      <c r="A363"/>
      <c r="B363"/>
      <c r="C363" s="144">
        <v>339</v>
      </c>
      <c r="D363" s="145">
        <f t="shared" si="13"/>
        <v>2.0700071956522534</v>
      </c>
      <c r="E363" s="146">
        <v>15358752.155866219</v>
      </c>
      <c r="F363" s="147">
        <v>11751673.267104471</v>
      </c>
      <c r="G363" s="148">
        <v>12632167.693321291</v>
      </c>
    </row>
    <row r="364" spans="1:7" x14ac:dyDescent="0.3">
      <c r="A364"/>
      <c r="B364"/>
      <c r="C364" s="144">
        <v>340</v>
      </c>
      <c r="D364" s="145">
        <f t="shared" si="13"/>
        <v>2.0775772198083295</v>
      </c>
      <c r="E364" s="146">
        <v>15363710.148930177</v>
      </c>
      <c r="F364" s="147">
        <v>11761658.871182997</v>
      </c>
      <c r="G364" s="148">
        <v>12640374.800591186</v>
      </c>
    </row>
    <row r="365" spans="1:7" x14ac:dyDescent="0.3">
      <c r="A365"/>
      <c r="B365"/>
      <c r="C365" s="144">
        <v>341</v>
      </c>
      <c r="D365" s="145">
        <f t="shared" si="13"/>
        <v>2.0851587223981487</v>
      </c>
      <c r="E365" s="146">
        <v>15368670.318811763</v>
      </c>
      <c r="F365" s="147">
        <v>11771636.14676155</v>
      </c>
      <c r="G365" s="148">
        <v>12648577.380428117</v>
      </c>
    </row>
    <row r="366" spans="1:7" x14ac:dyDescent="0.3">
      <c r="A366"/>
      <c r="B366"/>
      <c r="C366" s="144">
        <v>342</v>
      </c>
      <c r="D366" s="145">
        <f t="shared" si="13"/>
        <v>2.0927517382840999</v>
      </c>
      <c r="E366" s="146">
        <v>15373632.64393929</v>
      </c>
      <c r="F366" s="147">
        <v>11781605.126504874</v>
      </c>
      <c r="G366" s="148">
        <v>12656775.442909354</v>
      </c>
    </row>
    <row r="367" spans="1:7" x14ac:dyDescent="0.3">
      <c r="A367"/>
      <c r="B367"/>
      <c r="C367" s="144">
        <v>343</v>
      </c>
      <c r="D367" s="145">
        <f t="shared" si="13"/>
        <v>2.1003563024876324</v>
      </c>
      <c r="E367" s="146">
        <v>15378597.102979101</v>
      </c>
      <c r="F367" s="147">
        <v>11791565.842951469</v>
      </c>
      <c r="G367" s="148">
        <v>12664968.998170329</v>
      </c>
    </row>
    <row r="368" spans="1:7" x14ac:dyDescent="0.3">
      <c r="A368"/>
      <c r="B368"/>
      <c r="C368" s="144">
        <v>344</v>
      </c>
      <c r="D368" s="145">
        <f t="shared" si="13"/>
        <v>2.1079724501902395</v>
      </c>
      <c r="E368" s="146">
        <v>15383563.674833229</v>
      </c>
      <c r="F368" s="147">
        <v>11801518.328514319</v>
      </c>
      <c r="G368" s="148">
        <v>12673158.056403333</v>
      </c>
    </row>
    <row r="369" spans="1:7" x14ac:dyDescent="0.3">
      <c r="A369"/>
      <c r="B369"/>
      <c r="C369" s="144">
        <v>345</v>
      </c>
      <c r="D369" s="145">
        <f t="shared" si="13"/>
        <v>2.1156002167344252</v>
      </c>
      <c r="E369" s="146">
        <v>15388532.338637011</v>
      </c>
      <c r="F369" s="147">
        <v>11811462.615481598</v>
      </c>
      <c r="G369" s="148">
        <v>12681342.627856229</v>
      </c>
    </row>
    <row r="370" spans="1:7" x14ac:dyDescent="0.3">
      <c r="A370"/>
      <c r="B370"/>
      <c r="C370" s="144">
        <v>346</v>
      </c>
      <c r="D370" s="145">
        <f t="shared" si="13"/>
        <v>2.1232396376246911</v>
      </c>
      <c r="E370" s="146">
        <v>15393503.07375679</v>
      </c>
      <c r="F370" s="147">
        <v>11821398.736017328</v>
      </c>
      <c r="G370" s="148">
        <v>12689522.722831169</v>
      </c>
    </row>
    <row r="371" spans="1:7" x14ac:dyDescent="0.3">
      <c r="A371"/>
      <c r="B371"/>
      <c r="C371" s="144">
        <v>347</v>
      </c>
      <c r="D371" s="145">
        <f t="shared" si="13"/>
        <v>2.1308907485285298</v>
      </c>
      <c r="E371" s="146">
        <v>15398475.859787617</v>
      </c>
      <c r="F371" s="147">
        <v>11831326.722162113</v>
      </c>
      <c r="G371" s="148">
        <v>12697698.351683382</v>
      </c>
    </row>
    <row r="372" spans="1:7" x14ac:dyDescent="0.3">
      <c r="A372"/>
      <c r="B372"/>
      <c r="C372" s="144">
        <v>348</v>
      </c>
      <c r="D372" s="145">
        <f t="shared" si="13"/>
        <v>2.1385535852774202</v>
      </c>
      <c r="E372" s="146">
        <v>15403450.676550988</v>
      </c>
      <c r="F372" s="147">
        <v>11841246.605833819</v>
      </c>
      <c r="G372" s="148">
        <v>12705869.524819952</v>
      </c>
    </row>
    <row r="373" spans="1:7" x14ac:dyDescent="0.3">
      <c r="A373"/>
      <c r="B373"/>
      <c r="C373" s="144">
        <v>349</v>
      </c>
      <c r="D373" s="145">
        <f t="shared" si="13"/>
        <v>2.1462281838678385</v>
      </c>
      <c r="E373" s="146">
        <v>15408427.504092591</v>
      </c>
      <c r="F373" s="147">
        <v>11851158.418828286</v>
      </c>
      <c r="G373" s="148">
        <v>12714036.252698615</v>
      </c>
    </row>
    <row r="374" spans="1:7" x14ac:dyDescent="0.3">
      <c r="A374"/>
      <c r="B374"/>
      <c r="C374" s="144">
        <v>350</v>
      </c>
      <c r="D374" s="145">
        <f t="shared" si="13"/>
        <v>2.153914580462271</v>
      </c>
      <c r="E374" s="146">
        <v>15413406.322680106</v>
      </c>
      <c r="F374" s="147">
        <v>11861062.192820007</v>
      </c>
      <c r="G374" s="148">
        <v>12722198.545826633</v>
      </c>
    </row>
    <row r="375" spans="1:7" x14ac:dyDescent="0.3">
      <c r="A375"/>
      <c r="B375"/>
      <c r="C375" s="144">
        <v>351</v>
      </c>
      <c r="D375" s="145">
        <f t="shared" si="13"/>
        <v>2.1616128113902353</v>
      </c>
      <c r="E375" s="146">
        <v>15418387.112801</v>
      </c>
      <c r="F375" s="147">
        <v>11870957.959362851</v>
      </c>
      <c r="G375" s="148">
        <v>12730356.414759617</v>
      </c>
    </row>
    <row r="376" spans="1:7" x14ac:dyDescent="0.3">
      <c r="A376"/>
      <c r="B376"/>
      <c r="C376" s="144">
        <v>352</v>
      </c>
      <c r="D376" s="145">
        <f t="shared" si="13"/>
        <v>2.1693229131493115</v>
      </c>
      <c r="E376" s="146">
        <v>15423369.8551604</v>
      </c>
      <c r="F376" s="147">
        <v>11880845.749890748</v>
      </c>
      <c r="G376" s="148">
        <v>12738509.870100446</v>
      </c>
    </row>
    <row r="377" spans="1:7" x14ac:dyDescent="0.3">
      <c r="A377"/>
      <c r="B377"/>
      <c r="C377" s="144">
        <v>353</v>
      </c>
      <c r="D377" s="145">
        <f t="shared" si="13"/>
        <v>2.1770449224061821</v>
      </c>
      <c r="E377" s="146">
        <v>15428354.530678907</v>
      </c>
      <c r="F377" s="147">
        <v>11890725.595718386</v>
      </c>
      <c r="G377" s="148">
        <v>12746658.922498157</v>
      </c>
    </row>
    <row r="378" spans="1:7" x14ac:dyDescent="0.3">
      <c r="A378"/>
      <c r="B378"/>
      <c r="C378" s="144">
        <v>354</v>
      </c>
      <c r="D378" s="145">
        <f t="shared" si="13"/>
        <v>2.1847788759976758</v>
      </c>
      <c r="E378" s="146">
        <v>15433341.120490532</v>
      </c>
      <c r="F378" s="147">
        <v>11900597.52804192</v>
      </c>
      <c r="G378" s="148">
        <v>12754803.58264688</v>
      </c>
    </row>
    <row r="379" spans="1:7" x14ac:dyDescent="0.3">
      <c r="A379"/>
      <c r="B379"/>
      <c r="C379" s="144">
        <v>355</v>
      </c>
      <c r="D379" s="145">
        <f t="shared" si="13"/>
        <v>2.1925248109318227</v>
      </c>
      <c r="E379" s="146">
        <v>15438329.605940569</v>
      </c>
      <c r="F379" s="147">
        <v>11910461.577939665</v>
      </c>
      <c r="G379" s="148">
        <v>12762943.861284796</v>
      </c>
    </row>
    <row r="380" spans="1:7" x14ac:dyDescent="0.3">
      <c r="A380"/>
      <c r="B380"/>
      <c r="C380" s="144">
        <v>356</v>
      </c>
      <c r="D380" s="145">
        <f t="shared" si="13"/>
        <v>2.2002827643889167</v>
      </c>
      <c r="E380" s="146">
        <v>15443319.968583569</v>
      </c>
      <c r="F380" s="147">
        <v>11920317.776372792</v>
      </c>
      <c r="G380" s="148">
        <v>12771079.769193113</v>
      </c>
    </row>
    <row r="381" spans="1:7" x14ac:dyDescent="0.3">
      <c r="A381"/>
      <c r="B381"/>
      <c r="C381" s="144">
        <v>357</v>
      </c>
      <c r="D381" s="145">
        <f t="shared" si="13"/>
        <v>2.2080527737225881</v>
      </c>
      <c r="E381" s="146">
        <v>15448312.19018127</v>
      </c>
      <c r="F381" s="147">
        <v>11930166.154186036</v>
      </c>
      <c r="G381" s="148">
        <v>12779211.317195063</v>
      </c>
    </row>
    <row r="382" spans="1:7" x14ac:dyDescent="0.3">
      <c r="A382"/>
      <c r="B382"/>
      <c r="C382" s="144">
        <v>358</v>
      </c>
      <c r="D382" s="145">
        <f t="shared" si="13"/>
        <v>2.2158348764608791</v>
      </c>
      <c r="E382" s="146">
        <v>15453306.252700612</v>
      </c>
      <c r="F382" s="147">
        <v>11940006.742108382</v>
      </c>
      <c r="G382" s="148">
        <v>12787338.516154921</v>
      </c>
    </row>
    <row r="383" spans="1:7" x14ac:dyDescent="0.3">
      <c r="A383"/>
      <c r="B383"/>
      <c r="C383" s="144">
        <v>359</v>
      </c>
      <c r="D383" s="145">
        <f t="shared" si="13"/>
        <v>2.2236291103073347</v>
      </c>
      <c r="E383" s="146">
        <v>15458302.138311718</v>
      </c>
      <c r="F383" s="147">
        <v>11949839.57075377</v>
      </c>
      <c r="G383" s="148">
        <v>12795461.376977034</v>
      </c>
    </row>
    <row r="384" spans="1:7" x14ac:dyDescent="0.3">
      <c r="A384"/>
      <c r="B384"/>
      <c r="C384" s="144">
        <v>360</v>
      </c>
      <c r="D384" s="145">
        <f t="shared" si="13"/>
        <v>2.2314355131420971</v>
      </c>
      <c r="E384" s="146">
        <v>15463299.829385957</v>
      </c>
      <c r="F384" s="147">
        <v>11959664.670621786</v>
      </c>
      <c r="G384" s="148">
        <v>12803579.910604905</v>
      </c>
    </row>
    <row r="385" spans="1:7" x14ac:dyDescent="0.3">
      <c r="A385"/>
      <c r="B385"/>
      <c r="C385" s="144">
        <v>361</v>
      </c>
      <c r="D385" s="145">
        <f t="shared" si="13"/>
        <v>2.2392541230230112</v>
      </c>
      <c r="E385" s="146">
        <v>15468299.308493968</v>
      </c>
      <c r="F385" s="147">
        <v>11969482.072098359</v>
      </c>
      <c r="G385" s="148">
        <v>12811694.128020249</v>
      </c>
    </row>
    <row r="386" spans="1:7" x14ac:dyDescent="0.3">
      <c r="A386"/>
      <c r="B386"/>
      <c r="C386" s="144">
        <v>362</v>
      </c>
      <c r="D386" s="145">
        <f t="shared" si="13"/>
        <v>2.2470849781867357</v>
      </c>
      <c r="E386" s="146">
        <v>15473300.558403777</v>
      </c>
      <c r="F386" s="147">
        <v>11979291.805456456</v>
      </c>
      <c r="G386" s="148">
        <v>12819804.040242108</v>
      </c>
    </row>
    <row r="387" spans="1:7" x14ac:dyDescent="0.3">
      <c r="A387"/>
      <c r="B387"/>
      <c r="C387" s="144">
        <v>363</v>
      </c>
      <c r="D387" s="145">
        <f t="shared" si="13"/>
        <v>2.2549281170498681</v>
      </c>
      <c r="E387" s="146">
        <v>15478303.562078856</v>
      </c>
      <c r="F387" s="147">
        <v>11989093.900856776</v>
      </c>
      <c r="G387" s="148">
        <v>12827909.658325953</v>
      </c>
    </row>
    <row r="388" spans="1:7" x14ac:dyDescent="0.3">
      <c r="A388"/>
      <c r="B388"/>
      <c r="C388" s="144">
        <v>364</v>
      </c>
      <c r="D388" s="145">
        <f t="shared" si="13"/>
        <v>2.2627835782100743</v>
      </c>
      <c r="E388" s="146">
        <v>15483308.302676287</v>
      </c>
      <c r="F388" s="147">
        <v>11998888.388348449</v>
      </c>
      <c r="G388" s="148">
        <v>12836010.99336284</v>
      </c>
    </row>
    <row r="389" spans="1:7" x14ac:dyDescent="0.3">
      <c r="A389"/>
      <c r="B389"/>
      <c r="C389" s="144">
        <v>365</v>
      </c>
      <c r="D389" s="145">
        <f t="shared" si="13"/>
        <v>2.2706514004472269</v>
      </c>
      <c r="E389" s="146">
        <v>15488314.763544869</v>
      </c>
      <c r="F389" s="147">
        <v>12008675.297869708</v>
      </c>
      <c r="G389" s="148">
        <v>12844108.056478551</v>
      </c>
    </row>
    <row r="390" spans="1:7" x14ac:dyDescent="0.3">
      <c r="A390"/>
      <c r="B390"/>
      <c r="C390" s="144">
        <v>366</v>
      </c>
      <c r="D390" s="145">
        <f t="shared" si="13"/>
        <v>2.2785316227245556</v>
      </c>
      <c r="E390" s="146">
        <v>15493322.928223327</v>
      </c>
      <c r="F390" s="147">
        <v>12018454.659248613</v>
      </c>
      <c r="G390" s="148">
        <v>12852200.858832773</v>
      </c>
    </row>
    <row r="391" spans="1:7" x14ac:dyDescent="0.3">
      <c r="A391"/>
      <c r="B391"/>
      <c r="C391" s="144">
        <v>367</v>
      </c>
      <c r="D391" s="145">
        <f t="shared" si="13"/>
        <v>2.2864242841898039</v>
      </c>
      <c r="E391" s="146">
        <v>15498332.78043847</v>
      </c>
      <c r="F391" s="147">
        <v>12028226.502203699</v>
      </c>
      <c r="G391" s="148">
        <v>12860289.411618287</v>
      </c>
    </row>
    <row r="392" spans="1:7" x14ac:dyDescent="0.3">
      <c r="A392"/>
      <c r="B392"/>
      <c r="C392" s="144">
        <v>368</v>
      </c>
      <c r="D392" s="145">
        <f t="shared" si="13"/>
        <v>2.2943294241763978</v>
      </c>
      <c r="E392" s="146">
        <v>15503344.304103412</v>
      </c>
      <c r="F392" s="147">
        <v>12037990.8563447</v>
      </c>
      <c r="G392" s="148">
        <v>12868373.726060182</v>
      </c>
    </row>
    <row r="393" spans="1:7" x14ac:dyDescent="0.3">
      <c r="A393"/>
      <c r="B393"/>
      <c r="C393" s="144">
        <v>369</v>
      </c>
      <c r="D393" s="145">
        <f t="shared" si="13"/>
        <v>2.3022470822046195</v>
      </c>
      <c r="E393" s="146">
        <v>15508357.483315796</v>
      </c>
      <c r="F393" s="147">
        <v>12047747.751173221</v>
      </c>
      <c r="G393" s="148">
        <v>12876453.81341508</v>
      </c>
    </row>
    <row r="394" spans="1:7" x14ac:dyDescent="0.3">
      <c r="A394"/>
      <c r="B394"/>
      <c r="C394" s="144">
        <v>370</v>
      </c>
      <c r="D394" s="145">
        <f t="shared" si="13"/>
        <v>2.310177297982793</v>
      </c>
      <c r="E394" s="146">
        <v>15513372.302356072</v>
      </c>
      <c r="F394" s="147">
        <v>12057497.216083415</v>
      </c>
      <c r="G394" s="148">
        <v>12884529.684970358</v>
      </c>
    </row>
    <row r="395" spans="1:7" x14ac:dyDescent="0.3">
      <c r="A395"/>
      <c r="B395"/>
      <c r="C395" s="144">
        <v>371</v>
      </c>
      <c r="D395" s="145">
        <f t="shared" si="13"/>
        <v>2.3181201114084824</v>
      </c>
      <c r="E395" s="146">
        <v>15518388.74568573</v>
      </c>
      <c r="F395" s="147">
        <v>12067239.280362692</v>
      </c>
      <c r="G395" s="148">
        <v>12892601.35204345</v>
      </c>
    </row>
    <row r="396" spans="1:7" x14ac:dyDescent="0.3">
      <c r="A396"/>
      <c r="B396"/>
      <c r="C396" s="144">
        <v>372</v>
      </c>
      <c r="D396" s="145">
        <f t="shared" si="13"/>
        <v>2.3260755625696916</v>
      </c>
      <c r="E396" s="146">
        <v>15523406.79794563</v>
      </c>
      <c r="F396" s="147">
        <v>12076973.973192375</v>
      </c>
      <c r="G396" s="148">
        <v>12900668.825981073</v>
      </c>
    </row>
    <row r="397" spans="1:7" x14ac:dyDescent="0.3">
      <c r="A397"/>
      <c r="B397"/>
      <c r="C397" s="144">
        <v>373</v>
      </c>
      <c r="D397" s="145">
        <f t="shared" si="13"/>
        <v>2.3340436917460816</v>
      </c>
      <c r="E397" s="146">
        <v>15528426.443954289</v>
      </c>
      <c r="F397" s="147">
        <v>12086701.323648404</v>
      </c>
      <c r="G397" s="148">
        <v>12908732.118158547</v>
      </c>
    </row>
    <row r="398" spans="1:7" x14ac:dyDescent="0.3">
      <c r="A398"/>
      <c r="B398"/>
      <c r="C398" s="144">
        <v>374</v>
      </c>
      <c r="D398" s="145">
        <f t="shared" si="13"/>
        <v>2.3420245394101924</v>
      </c>
      <c r="E398" s="146">
        <v>15533447.668706235</v>
      </c>
      <c r="F398" s="147">
        <v>12096421.360701997</v>
      </c>
      <c r="G398" s="148">
        <v>12916791.239979109</v>
      </c>
    </row>
    <row r="399" spans="1:7" x14ac:dyDescent="0.3">
      <c r="A399"/>
      <c r="B399"/>
      <c r="C399" s="144">
        <v>375</v>
      </c>
      <c r="D399" s="145">
        <f t="shared" si="13"/>
        <v>2.3500181462286776</v>
      </c>
      <c r="E399" s="146">
        <v>15538470.457370324</v>
      </c>
      <c r="F399" s="147">
        <v>12106134.113220343</v>
      </c>
      <c r="G399" s="148">
        <v>12924846.202873198</v>
      </c>
    </row>
    <row r="400" spans="1:7" x14ac:dyDescent="0.3">
      <c r="A400"/>
      <c r="B400"/>
      <c r="C400" s="144">
        <v>376</v>
      </c>
      <c r="D400" s="145">
        <f t="shared" si="13"/>
        <v>2.3580245530635469</v>
      </c>
      <c r="E400" s="146">
        <v>15543494.795288168</v>
      </c>
      <c r="F400" s="147">
        <v>12115839.609967275</v>
      </c>
      <c r="G400" s="148">
        <v>12932897.018297834</v>
      </c>
    </row>
    <row r="401" spans="1:7" x14ac:dyDescent="0.3">
      <c r="A401"/>
      <c r="B401"/>
      <c r="C401" s="144">
        <v>377</v>
      </c>
      <c r="D401" s="145">
        <f t="shared" si="13"/>
        <v>2.3660438009734195</v>
      </c>
      <c r="E401" s="146">
        <v>15548520.667972468</v>
      </c>
      <c r="F401" s="147">
        <v>12125537.879603932</v>
      </c>
      <c r="G401" s="148">
        <v>12940943.697735934</v>
      </c>
    </row>
    <row r="402" spans="1:7" x14ac:dyDescent="0.3">
      <c r="A402"/>
      <c r="B402"/>
      <c r="C402" s="144">
        <v>378</v>
      </c>
      <c r="D402" s="145">
        <f t="shared" si="13"/>
        <v>2.3740759312147879</v>
      </c>
      <c r="E402" s="146">
        <v>15553548.06110546</v>
      </c>
      <c r="F402" s="147">
        <v>12135228.950689463</v>
      </c>
      <c r="G402" s="148">
        <v>12948986.252695698</v>
      </c>
    </row>
    <row r="403" spans="1:7" x14ac:dyDescent="0.3">
      <c r="A403"/>
      <c r="B403"/>
      <c r="C403" s="144">
        <v>379</v>
      </c>
      <c r="D403" s="145">
        <f t="shared" si="13"/>
        <v>2.3821209852432914</v>
      </c>
      <c r="E403" s="146">
        <v>15558576.960537337</v>
      </c>
      <c r="F403" s="147">
        <v>12144912.851681668</v>
      </c>
      <c r="G403" s="148">
        <v>12957024.69470999</v>
      </c>
    </row>
    <row r="404" spans="1:7" x14ac:dyDescent="0.3">
      <c r="A404"/>
      <c r="B404"/>
      <c r="C404" s="144">
        <v>380</v>
      </c>
      <c r="D404" s="145">
        <f t="shared" si="13"/>
        <v>2.3901790047149989</v>
      </c>
      <c r="E404" s="146">
        <v>15563607.352284672</v>
      </c>
      <c r="F404" s="147">
        <v>12154589.610937687</v>
      </c>
      <c r="G404" s="148">
        <v>12965059.035335716</v>
      </c>
    </row>
    <row r="405" spans="1:7" x14ac:dyDescent="0.3">
      <c r="A405"/>
      <c r="B405"/>
      <c r="C405" s="144">
        <v>381</v>
      </c>
      <c r="D405" s="145">
        <f t="shared" si="13"/>
        <v>2.3982500314877044</v>
      </c>
      <c r="E405" s="146">
        <v>15568639.222528925</v>
      </c>
      <c r="F405" s="147">
        <v>12164259.256714659</v>
      </c>
      <c r="G405" s="148">
        <v>12973089.286153236</v>
      </c>
    </row>
    <row r="406" spans="1:7" x14ac:dyDescent="0.3">
      <c r="A406"/>
      <c r="B406"/>
      <c r="C406" s="144">
        <v>382</v>
      </c>
      <c r="D406" s="145">
        <f t="shared" si="13"/>
        <v>2.4063341076222313</v>
      </c>
      <c r="E406" s="146">
        <v>15573672.557614895</v>
      </c>
      <c r="F406" s="147">
        <v>12173921.817170395</v>
      </c>
      <c r="G406" s="148">
        <v>12981115.458765808</v>
      </c>
    </row>
    <row r="407" spans="1:7" x14ac:dyDescent="0.3">
      <c r="A407"/>
      <c r="B407"/>
      <c r="C407" s="144">
        <v>383</v>
      </c>
      <c r="D407" s="145">
        <f t="shared" si="13"/>
        <v>2.414431275383746</v>
      </c>
      <c r="E407" s="146">
        <v>15578707.344049226</v>
      </c>
      <c r="F407" s="147">
        <v>12183577.320364039</v>
      </c>
      <c r="G407" s="148">
        <v>12989137.564798983</v>
      </c>
    </row>
    <row r="408" spans="1:7" x14ac:dyDescent="0.3">
      <c r="A408"/>
      <c r="B408"/>
      <c r="C408" s="144">
        <v>384</v>
      </c>
      <c r="D408" s="145">
        <f t="shared" si="13"/>
        <v>2.4225415772430861</v>
      </c>
      <c r="E408" s="146">
        <v>15583743.568498924</v>
      </c>
      <c r="F408" s="147">
        <v>12193225.794256736</v>
      </c>
      <c r="G408" s="148">
        <v>12997155.615900081</v>
      </c>
    </row>
    <row r="409" spans="1:7" x14ac:dyDescent="0.3">
      <c r="A409"/>
      <c r="B409"/>
      <c r="C409" s="144">
        <v>385</v>
      </c>
      <c r="D409" s="145">
        <f t="shared" si="13"/>
        <v>2.4306650558780958</v>
      </c>
      <c r="E409" s="146">
        <v>15588781.217789913</v>
      </c>
      <c r="F409" s="147">
        <v>12202867.266712287</v>
      </c>
      <c r="G409" s="148">
        <v>13005169.623737637</v>
      </c>
    </row>
    <row r="410" spans="1:7" x14ac:dyDescent="0.3">
      <c r="A410"/>
      <c r="B410"/>
      <c r="C410" s="144">
        <v>386</v>
      </c>
      <c r="D410" s="145">
        <f t="shared" ref="D410:D473" si="14">-LN(1-C410/$C$24)/$D$24</f>
        <v>2.4388017541749729</v>
      </c>
      <c r="E410" s="146">
        <v>15593820.278905552</v>
      </c>
      <c r="F410" s="147">
        <v>12212501.765497819</v>
      </c>
      <c r="G410" s="148">
        <v>13013179.600000877</v>
      </c>
    </row>
    <row r="411" spans="1:7" x14ac:dyDescent="0.3">
      <c r="A411"/>
      <c r="B411"/>
      <c r="C411" s="144">
        <v>387</v>
      </c>
      <c r="D411" s="145">
        <f t="shared" si="14"/>
        <v>2.4469517152296283</v>
      </c>
      <c r="E411" s="146">
        <v>15598860.73898524</v>
      </c>
      <c r="F411" s="147">
        <v>12222129.318284426</v>
      </c>
      <c r="G411" s="148">
        <v>13021185.556399204</v>
      </c>
    </row>
    <row r="412" spans="1:7" x14ac:dyDescent="0.3">
      <c r="A412"/>
      <c r="B412"/>
      <c r="C412" s="144">
        <v>388</v>
      </c>
      <c r="D412" s="145">
        <f t="shared" si="14"/>
        <v>2.455114982349055</v>
      </c>
      <c r="E412" s="146">
        <v>15603902.585322987</v>
      </c>
      <c r="F412" s="147">
        <v>12231749.952647842</v>
      </c>
      <c r="G412" s="148">
        <v>13029187.504661692</v>
      </c>
    </row>
    <row r="413" spans="1:7" x14ac:dyDescent="0.3">
      <c r="A413"/>
      <c r="B413"/>
      <c r="C413" s="144">
        <v>389</v>
      </c>
      <c r="D413" s="145">
        <f t="shared" si="14"/>
        <v>2.4632915990527087</v>
      </c>
      <c r="E413" s="146">
        <v>15608945.805366008</v>
      </c>
      <c r="F413" s="147">
        <v>12241363.696069086</v>
      </c>
      <c r="G413" s="148">
        <v>13037185.456536584</v>
      </c>
    </row>
    <row r="414" spans="1:7" x14ac:dyDescent="0.3">
      <c r="A414"/>
      <c r="B414"/>
      <c r="C414" s="144">
        <v>390</v>
      </c>
      <c r="D414" s="145">
        <f t="shared" si="14"/>
        <v>2.4714816090739005</v>
      </c>
      <c r="E414" s="146">
        <v>15613990.386713361</v>
      </c>
      <c r="F414" s="147">
        <v>12250970.57593511</v>
      </c>
      <c r="G414" s="148">
        <v>13045179.423790835</v>
      </c>
    </row>
    <row r="415" spans="1:7" x14ac:dyDescent="0.3">
      <c r="A415"/>
      <c r="B415"/>
      <c r="C415" s="144">
        <v>391</v>
      </c>
      <c r="D415" s="145">
        <f t="shared" si="14"/>
        <v>2.4796850563612001</v>
      </c>
      <c r="E415" s="146">
        <v>15619036.317114577</v>
      </c>
      <c r="F415" s="147">
        <v>12260570.619539469</v>
      </c>
      <c r="G415" s="148">
        <v>13053169.418209612</v>
      </c>
    </row>
    <row r="416" spans="1:7" x14ac:dyDescent="0.3">
      <c r="A416"/>
      <c r="B416"/>
      <c r="C416" s="144">
        <v>392</v>
      </c>
      <c r="D416" s="145">
        <f t="shared" si="14"/>
        <v>2.4879019850798501</v>
      </c>
      <c r="E416" s="146">
        <v>15624083.584468303</v>
      </c>
      <c r="F416" s="147">
        <v>12270163.854082944</v>
      </c>
      <c r="G416" s="148">
        <v>13061155.451595869</v>
      </c>
    </row>
    <row r="417" spans="1:7" x14ac:dyDescent="0.3">
      <c r="A417"/>
      <c r="B417"/>
      <c r="C417" s="144">
        <v>393</v>
      </c>
      <c r="D417" s="145">
        <f t="shared" si="14"/>
        <v>2.4961324396131936</v>
      </c>
      <c r="E417" s="146">
        <v>15629132.17682098</v>
      </c>
      <c r="F417" s="147">
        <v>12279750.306674192</v>
      </c>
      <c r="G417" s="148">
        <v>13069137.535769872</v>
      </c>
    </row>
    <row r="418" spans="1:7" x14ac:dyDescent="0.3">
      <c r="A418"/>
      <c r="B418"/>
      <c r="C418" s="144">
        <v>394</v>
      </c>
      <c r="D418" s="145">
        <f t="shared" si="14"/>
        <v>2.5043764645641131</v>
      </c>
      <c r="E418" s="146">
        <v>15634182.08236552</v>
      </c>
      <c r="F418" s="147">
        <v>12289330.004330415</v>
      </c>
      <c r="G418" s="148">
        <v>13077115.682568779</v>
      </c>
    </row>
    <row r="419" spans="1:7" x14ac:dyDescent="0.3">
      <c r="A419"/>
      <c r="B419"/>
      <c r="C419" s="144">
        <v>395</v>
      </c>
      <c r="D419" s="145">
        <f t="shared" si="14"/>
        <v>2.512634104756478</v>
      </c>
      <c r="E419" s="146">
        <v>15639233.289440013</v>
      </c>
      <c r="F419" s="147">
        <v>12298902.973977972</v>
      </c>
      <c r="G419" s="148">
        <v>13085089.903846204</v>
      </c>
    </row>
    <row r="420" spans="1:7" x14ac:dyDescent="0.3">
      <c r="A420"/>
      <c r="B420"/>
      <c r="C420" s="144">
        <v>396</v>
      </c>
      <c r="D420" s="145">
        <f t="shared" si="14"/>
        <v>2.5209054052366109</v>
      </c>
      <c r="E420" s="146">
        <v>15644285.786526438</v>
      </c>
      <c r="F420" s="147">
        <v>12308469.242453035</v>
      </c>
      <c r="G420" s="148">
        <v>13093060.211471813</v>
      </c>
    </row>
    <row r="421" spans="1:7" x14ac:dyDescent="0.3">
      <c r="A421"/>
      <c r="B421"/>
      <c r="C421" s="144">
        <v>397</v>
      </c>
      <c r="D421" s="145">
        <f t="shared" si="14"/>
        <v>2.5291904112747581</v>
      </c>
      <c r="E421" s="146">
        <v>15649339.562249381</v>
      </c>
      <c r="F421" s="147">
        <v>12318028.836502217</v>
      </c>
      <c r="G421" s="148">
        <v>13101026.617330909</v>
      </c>
    </row>
    <row r="422" spans="1:7" x14ac:dyDescent="0.3">
      <c r="A422"/>
      <c r="B422"/>
      <c r="C422" s="144">
        <v>398</v>
      </c>
      <c r="D422" s="145">
        <f t="shared" si="14"/>
        <v>2.5374891683665801</v>
      </c>
      <c r="E422" s="146">
        <v>15654394.605374798</v>
      </c>
      <c r="F422" s="147">
        <v>12327581.782783227</v>
      </c>
      <c r="G422" s="148">
        <v>13108989.133324044</v>
      </c>
    </row>
    <row r="423" spans="1:7" x14ac:dyDescent="0.3">
      <c r="A423"/>
      <c r="B423"/>
      <c r="C423" s="144">
        <v>399</v>
      </c>
      <c r="D423" s="145">
        <f t="shared" si="14"/>
        <v>2.5458017222346472</v>
      </c>
      <c r="E423" s="146">
        <v>15659450.90480876</v>
      </c>
      <c r="F423" s="147">
        <v>12337128.107865479</v>
      </c>
      <c r="G423" s="148">
        <v>13116947.771366624</v>
      </c>
    </row>
    <row r="424" spans="1:7" x14ac:dyDescent="0.3">
      <c r="A424"/>
      <c r="B424"/>
      <c r="C424" s="144">
        <v>400</v>
      </c>
      <c r="D424" s="145">
        <f t="shared" si="14"/>
        <v>2.5541281188299534</v>
      </c>
      <c r="E424" s="146">
        <v>15664508.449596232</v>
      </c>
      <c r="F424" s="147">
        <v>12346667.838230751</v>
      </c>
      <c r="G424" s="148">
        <v>13124902.543388549</v>
      </c>
    </row>
    <row r="425" spans="1:7" x14ac:dyDescent="0.3">
      <c r="A425"/>
      <c r="B425"/>
      <c r="C425" s="144">
        <v>401</v>
      </c>
      <c r="D425" s="145">
        <f t="shared" si="14"/>
        <v>2.5624684043334387</v>
      </c>
      <c r="E425" s="146">
        <v>15669567.228919867</v>
      </c>
      <c r="F425" s="147">
        <v>12356201.000273783</v>
      </c>
      <c r="G425" s="148">
        <v>13132853.461333834</v>
      </c>
    </row>
    <row r="426" spans="1:7" x14ac:dyDescent="0.3">
      <c r="A426"/>
      <c r="B426"/>
      <c r="C426" s="144">
        <v>402</v>
      </c>
      <c r="D426" s="145">
        <f t="shared" si="14"/>
        <v>2.5708226251575264</v>
      </c>
      <c r="E426" s="146">
        <v>15674627.232098799</v>
      </c>
      <c r="F426" s="147">
        <v>12365727.62030294</v>
      </c>
      <c r="G426" s="148">
        <v>13140800.537160251</v>
      </c>
    </row>
    <row r="427" spans="1:7" x14ac:dyDescent="0.3">
      <c r="A427"/>
      <c r="B427"/>
      <c r="C427" s="144">
        <v>403</v>
      </c>
      <c r="D427" s="145">
        <f t="shared" si="14"/>
        <v>2.579190827947675</v>
      </c>
      <c r="E427" s="146">
        <v>15679688.448587451</v>
      </c>
      <c r="F427" s="147">
        <v>12375247.724540805</v>
      </c>
      <c r="G427" s="148">
        <v>13148743.782838996</v>
      </c>
    </row>
    <row r="428" spans="1:7" x14ac:dyDescent="0.3">
      <c r="A428"/>
      <c r="B428"/>
      <c r="C428" s="144">
        <v>404</v>
      </c>
      <c r="D428" s="145">
        <f t="shared" si="14"/>
        <v>2.5875730595839368</v>
      </c>
      <c r="E428" s="146">
        <v>15684750.867974408</v>
      </c>
      <c r="F428" s="147">
        <v>12384761.33912483</v>
      </c>
      <c r="G428" s="148">
        <v>13156683.210354343</v>
      </c>
    </row>
    <row r="429" spans="1:7" x14ac:dyDescent="0.3">
      <c r="A429"/>
      <c r="B429"/>
      <c r="C429" s="144">
        <v>405</v>
      </c>
      <c r="D429" s="145">
        <f t="shared" si="14"/>
        <v>2.5959693671825366</v>
      </c>
      <c r="E429" s="146">
        <v>15689814.479981193</v>
      </c>
      <c r="F429" s="147">
        <v>12394268.490107939</v>
      </c>
      <c r="G429" s="148">
        <v>13164618.831703302</v>
      </c>
    </row>
    <row r="430" spans="1:7" x14ac:dyDescent="0.3">
      <c r="A430"/>
      <c r="B430"/>
      <c r="C430" s="144">
        <v>406</v>
      </c>
      <c r="D430" s="145">
        <f t="shared" si="14"/>
        <v>2.6043797980974608</v>
      </c>
      <c r="E430" s="146">
        <v>15694879.274461195</v>
      </c>
      <c r="F430" s="147">
        <v>12403769.20345916</v>
      </c>
      <c r="G430" s="148">
        <v>13172550.658895321</v>
      </c>
    </row>
    <row r="431" spans="1:7" x14ac:dyDescent="0.3">
      <c r="A431"/>
      <c r="B431"/>
      <c r="C431" s="144">
        <v>407</v>
      </c>
      <c r="D431" s="145">
        <f t="shared" si="14"/>
        <v>2.6128043999220583</v>
      </c>
      <c r="E431" s="146">
        <v>15699945.241398487</v>
      </c>
      <c r="F431" s="147">
        <v>12413263.505064242</v>
      </c>
      <c r="G431" s="148">
        <v>13180478.703951953</v>
      </c>
    </row>
    <row r="432" spans="1:7" x14ac:dyDescent="0.3">
      <c r="A432"/>
      <c r="B432"/>
      <c r="C432" s="144">
        <v>408</v>
      </c>
      <c r="D432" s="145">
        <f t="shared" si="14"/>
        <v>2.6212432204906557</v>
      </c>
      <c r="E432" s="146">
        <v>15705012.370906742</v>
      </c>
      <c r="F432" s="147">
        <v>12422751.420726247</v>
      </c>
      <c r="G432" s="148">
        <v>13188402.978906579</v>
      </c>
    </row>
    <row r="433" spans="1:7" x14ac:dyDescent="0.3">
      <c r="A433"/>
      <c r="B433"/>
      <c r="C433" s="144">
        <v>409</v>
      </c>
      <c r="D433" s="145">
        <f t="shared" si="14"/>
        <v>2.6296963078801943</v>
      </c>
      <c r="E433" s="146">
        <v>15710080.653228119</v>
      </c>
      <c r="F433" s="147">
        <v>12432232.976166209</v>
      </c>
      <c r="G433" s="148">
        <v>13196323.495804079</v>
      </c>
    </row>
    <row r="434" spans="1:7" x14ac:dyDescent="0.3">
      <c r="A434"/>
      <c r="B434"/>
      <c r="C434" s="144">
        <v>410</v>
      </c>
      <c r="D434" s="145">
        <f t="shared" si="14"/>
        <v>2.6381637104118587</v>
      </c>
      <c r="E434" s="146">
        <v>15715150.078732181</v>
      </c>
      <c r="F434" s="147">
        <v>12441708.197023703</v>
      </c>
      <c r="G434" s="148">
        <v>13204240.266700566</v>
      </c>
    </row>
    <row r="435" spans="1:7" x14ac:dyDescent="0.3">
      <c r="A435"/>
      <c r="B435"/>
      <c r="C435" s="144">
        <v>411</v>
      </c>
      <c r="D435" s="145">
        <f t="shared" si="14"/>
        <v>2.6466454766527518</v>
      </c>
      <c r="E435" s="146">
        <v>15720220.637914807</v>
      </c>
      <c r="F435" s="147">
        <v>12451177.108857475</v>
      </c>
      <c r="G435" s="148">
        <v>13212153.303663108</v>
      </c>
    </row>
    <row r="436" spans="1:7" x14ac:dyDescent="0.3">
      <c r="A436"/>
      <c r="B436"/>
      <c r="C436" s="144">
        <v>412</v>
      </c>
      <c r="D436" s="145">
        <f t="shared" si="14"/>
        <v>2.65514165541755</v>
      </c>
      <c r="E436" s="146">
        <v>15725292.321397137</v>
      </c>
      <c r="F436" s="147">
        <v>12460639.737146046</v>
      </c>
      <c r="G436" s="148">
        <v>13220062.61876945</v>
      </c>
    </row>
    <row r="437" spans="1:7" x14ac:dyDescent="0.3">
      <c r="A437"/>
      <c r="B437"/>
      <c r="C437" s="144">
        <v>413</v>
      </c>
      <c r="D437" s="145">
        <f t="shared" si="14"/>
        <v>2.6636522957702033</v>
      </c>
      <c r="E437" s="146">
        <v>15730365.119924525</v>
      </c>
      <c r="F437" s="147">
        <v>12470096.107288323</v>
      </c>
      <c r="G437" s="148">
        <v>13227968.224107752</v>
      </c>
    </row>
    <row r="438" spans="1:7" x14ac:dyDescent="0.3">
      <c r="A438"/>
      <c r="B438"/>
      <c r="C438" s="144">
        <v>414</v>
      </c>
      <c r="D438" s="145">
        <f t="shared" si="14"/>
        <v>2.6721774470256214</v>
      </c>
      <c r="E438" s="146">
        <v>15735439.02436549</v>
      </c>
      <c r="F438" s="147">
        <v>12479546.244604189</v>
      </c>
      <c r="G438" s="148">
        <v>13235870.131776325</v>
      </c>
    </row>
    <row r="439" spans="1:7" x14ac:dyDescent="0.3">
      <c r="A439"/>
      <c r="B439"/>
      <c r="C439" s="144">
        <v>415</v>
      </c>
      <c r="D439" s="145">
        <f t="shared" si="14"/>
        <v>2.6807171587514032</v>
      </c>
      <c r="E439" s="146">
        <v>15740514.025710702</v>
      </c>
      <c r="F439" s="147">
        <v>12488990.174335115</v>
      </c>
      <c r="G439" s="148">
        <v>13243768.353883412</v>
      </c>
    </row>
    <row r="440" spans="1:7" x14ac:dyDescent="0.3">
      <c r="A440"/>
      <c r="B440"/>
      <c r="C440" s="144">
        <v>416</v>
      </c>
      <c r="D440" s="145">
        <f t="shared" si="14"/>
        <v>2.6892714807695492</v>
      </c>
      <c r="E440" s="146">
        <v>15745590.115071958</v>
      </c>
      <c r="F440" s="147">
        <v>12498427.921644762</v>
      </c>
      <c r="G440" s="148">
        <v>13251662.902546901</v>
      </c>
    </row>
    <row r="441" spans="1:7" x14ac:dyDescent="0.3">
      <c r="A441"/>
      <c r="B441"/>
      <c r="C441" s="144">
        <v>417</v>
      </c>
      <c r="D441" s="145">
        <f t="shared" si="14"/>
        <v>2.6978404631582236</v>
      </c>
      <c r="E441" s="146">
        <v>15750667.283681188</v>
      </c>
      <c r="F441" s="147">
        <v>12507859.511619564</v>
      </c>
      <c r="G441" s="148">
        <v>13259553.789894139</v>
      </c>
    </row>
    <row r="442" spans="1:7" x14ac:dyDescent="0.3">
      <c r="A442"/>
      <c r="B442"/>
      <c r="C442" s="144">
        <v>418</v>
      </c>
      <c r="D442" s="145">
        <f t="shared" si="14"/>
        <v>2.7064241562534956</v>
      </c>
      <c r="E442" s="146">
        <v>15755745.52288946</v>
      </c>
      <c r="F442" s="147">
        <v>12517284.969269337</v>
      </c>
      <c r="G442" s="148">
        <v>13267441.028061669</v>
      </c>
    </row>
    <row r="443" spans="1:7" x14ac:dyDescent="0.3">
      <c r="A443"/>
      <c r="B443"/>
      <c r="C443" s="144">
        <v>419</v>
      </c>
      <c r="D443" s="145">
        <f t="shared" si="14"/>
        <v>2.715022610651129</v>
      </c>
      <c r="E443" s="146">
        <v>15760824.824166002</v>
      </c>
      <c r="F443" s="147">
        <v>12526704.319527874</v>
      </c>
      <c r="G443" s="148">
        <v>13275324.629195033</v>
      </c>
    </row>
    <row r="444" spans="1:7" x14ac:dyDescent="0.3">
      <c r="A444"/>
      <c r="B444"/>
      <c r="C444" s="144">
        <v>420</v>
      </c>
      <c r="D444" s="145">
        <f t="shared" si="14"/>
        <v>2.7236358772083595</v>
      </c>
      <c r="E444" s="146">
        <v>15765905.17909725</v>
      </c>
      <c r="F444" s="147">
        <v>12536117.587253526</v>
      </c>
      <c r="G444" s="148">
        <v>13283204.605448551</v>
      </c>
    </row>
    <row r="445" spans="1:7" x14ac:dyDescent="0.3">
      <c r="A445"/>
      <c r="B445"/>
      <c r="C445" s="144">
        <v>421</v>
      </c>
      <c r="D445" s="145">
        <f t="shared" si="14"/>
        <v>2.7322640070457092</v>
      </c>
      <c r="E445" s="146">
        <v>15770986.579385865</v>
      </c>
      <c r="F445" s="147">
        <v>12545524.797229791</v>
      </c>
      <c r="G445" s="148">
        <v>13291080.968985114</v>
      </c>
    </row>
    <row r="446" spans="1:7" x14ac:dyDescent="0.3">
      <c r="A446"/>
      <c r="B446"/>
      <c r="C446" s="144">
        <v>422</v>
      </c>
      <c r="D446" s="145">
        <f t="shared" si="14"/>
        <v>2.7409070515487968</v>
      </c>
      <c r="E446" s="146">
        <v>15776069.01684982</v>
      </c>
      <c r="F446" s="147">
        <v>12554925.974165915</v>
      </c>
      <c r="G446" s="148">
        <v>13298953.731975991</v>
      </c>
    </row>
    <row r="447" spans="1:7" x14ac:dyDescent="0.3">
      <c r="A447"/>
      <c r="B447"/>
      <c r="C447" s="144">
        <v>423</v>
      </c>
      <c r="D447" s="145">
        <f t="shared" si="14"/>
        <v>2.7495650623701877</v>
      </c>
      <c r="E447" s="146">
        <v>15781152.483421439</v>
      </c>
      <c r="F447" s="147">
        <v>12564321.142697467</v>
      </c>
      <c r="G447" s="148">
        <v>13306822.906600628</v>
      </c>
    </row>
    <row r="448" spans="1:7" x14ac:dyDescent="0.3">
      <c r="A448"/>
      <c r="B448"/>
      <c r="C448" s="144">
        <v>424</v>
      </c>
      <c r="D448" s="145">
        <f t="shared" si="14"/>
        <v>2.7582380914312279</v>
      </c>
      <c r="E448" s="146">
        <v>15786236.971146513</v>
      </c>
      <c r="F448" s="147">
        <v>12573710.327386921</v>
      </c>
      <c r="G448" s="148">
        <v>13314688.505046474</v>
      </c>
    </row>
    <row r="449" spans="1:7" x14ac:dyDescent="0.3">
      <c r="A449"/>
      <c r="B449"/>
      <c r="C449" s="144">
        <v>425</v>
      </c>
      <c r="D449" s="145">
        <f t="shared" si="14"/>
        <v>2.7669261909239333</v>
      </c>
      <c r="E449" s="146">
        <v>15791322.472183352</v>
      </c>
      <c r="F449" s="147">
        <v>12583093.552724252</v>
      </c>
      <c r="G449" s="148">
        <v>13322550.539508797</v>
      </c>
    </row>
    <row r="450" spans="1:7" x14ac:dyDescent="0.3">
      <c r="A450"/>
      <c r="B450"/>
      <c r="C450" s="144">
        <v>426</v>
      </c>
      <c r="D450" s="145">
        <f t="shared" si="14"/>
        <v>2.7756294133128527</v>
      </c>
      <c r="E450" s="146">
        <v>15796408.978801906</v>
      </c>
      <c r="F450" s="147">
        <v>12592470.843127493</v>
      </c>
      <c r="G450" s="148">
        <v>13330409.022190498</v>
      </c>
    </row>
    <row r="451" spans="1:7" x14ac:dyDescent="0.3">
      <c r="A451"/>
      <c r="B451"/>
      <c r="C451" s="144">
        <v>427</v>
      </c>
      <c r="D451" s="145">
        <f t="shared" si="14"/>
        <v>2.7843478113369877</v>
      </c>
      <c r="E451" s="146">
        <v>15801496.483382877</v>
      </c>
      <c r="F451" s="147">
        <v>12601842.222943334</v>
      </c>
      <c r="G451" s="148">
        <v>13338263.965301968</v>
      </c>
    </row>
    <row r="452" spans="1:7" x14ac:dyDescent="0.3">
      <c r="A452"/>
      <c r="B452"/>
      <c r="C452" s="144">
        <v>428</v>
      </c>
      <c r="D452" s="145">
        <f t="shared" si="14"/>
        <v>2.7930814380116953</v>
      </c>
      <c r="E452" s="146">
        <v>15806584.978416838</v>
      </c>
      <c r="F452" s="147">
        <v>12611207.716447689</v>
      </c>
      <c r="G452" s="148">
        <v>13346115.381060909</v>
      </c>
    </row>
    <row r="453" spans="1:7" x14ac:dyDescent="0.3">
      <c r="A453"/>
      <c r="B453"/>
      <c r="C453" s="144">
        <v>429</v>
      </c>
      <c r="D453" s="145">
        <f t="shared" si="14"/>
        <v>2.8018303466306342</v>
      </c>
      <c r="E453" s="146">
        <v>15811674.456503371</v>
      </c>
      <c r="F453" s="147">
        <v>12620567.347846268</v>
      </c>
      <c r="G453" s="148">
        <v>13353963.281692183</v>
      </c>
    </row>
    <row r="454" spans="1:7" x14ac:dyDescent="0.3">
      <c r="A454"/>
      <c r="B454"/>
      <c r="C454" s="144">
        <v>430</v>
      </c>
      <c r="D454" s="145">
        <f t="shared" si="14"/>
        <v>2.8105945907677055</v>
      </c>
      <c r="E454" s="146">
        <v>15816764.9103502</v>
      </c>
      <c r="F454" s="147">
        <v>12629921.141275149</v>
      </c>
      <c r="G454" s="148">
        <v>13361807.679427672</v>
      </c>
    </row>
    <row r="455" spans="1:7" x14ac:dyDescent="0.3">
      <c r="A455"/>
      <c r="B455"/>
      <c r="C455" s="144">
        <v>431</v>
      </c>
      <c r="D455" s="145">
        <f t="shared" si="14"/>
        <v>2.8193742242790307</v>
      </c>
      <c r="E455" s="146">
        <v>15821856.332772356</v>
      </c>
      <c r="F455" s="147">
        <v>12639269.120801361</v>
      </c>
      <c r="G455" s="148">
        <v>13369648.586506128</v>
      </c>
    </row>
    <row r="456" spans="1:7" x14ac:dyDescent="0.3">
      <c r="A456"/>
      <c r="B456"/>
      <c r="C456" s="144">
        <v>432</v>
      </c>
      <c r="D456" s="145">
        <f t="shared" si="14"/>
        <v>2.8281693013049281</v>
      </c>
      <c r="E456" s="146">
        <v>15826948.716691338</v>
      </c>
      <c r="F456" s="147">
        <v>12648611.310423436</v>
      </c>
      <c r="G456" s="148">
        <v>13377486.015173029</v>
      </c>
    </row>
    <row r="457" spans="1:7" x14ac:dyDescent="0.3">
      <c r="A457"/>
      <c r="B457"/>
      <c r="C457" s="144">
        <v>433</v>
      </c>
      <c r="D457" s="145">
        <f t="shared" si="14"/>
        <v>2.8369798762719256</v>
      </c>
      <c r="E457" s="146">
        <v>15832042.05513428</v>
      </c>
      <c r="F457" s="147">
        <v>12657947.734071981</v>
      </c>
      <c r="G457" s="148">
        <v>13385319.977680465</v>
      </c>
    </row>
    <row r="458" spans="1:7" x14ac:dyDescent="0.3">
      <c r="A458"/>
      <c r="B458"/>
      <c r="C458" s="144">
        <v>434</v>
      </c>
      <c r="D458" s="145">
        <f t="shared" si="14"/>
        <v>2.8458060038947699</v>
      </c>
      <c r="E458" s="146">
        <v>15837136.341233157</v>
      </c>
      <c r="F458" s="147">
        <v>12667278.415610248</v>
      </c>
      <c r="G458" s="148">
        <v>13393150.48628699</v>
      </c>
    </row>
    <row r="459" spans="1:7" x14ac:dyDescent="0.3">
      <c r="A459"/>
      <c r="B459"/>
      <c r="C459" s="144">
        <v>435</v>
      </c>
      <c r="D459" s="145">
        <f t="shared" si="14"/>
        <v>2.8546477391784806</v>
      </c>
      <c r="E459" s="146">
        <v>15842231.568223955</v>
      </c>
      <c r="F459" s="147">
        <v>12676603.378834696</v>
      </c>
      <c r="G459" s="148">
        <v>13400977.553257529</v>
      </c>
    </row>
    <row r="460" spans="1:7" x14ac:dyDescent="0.3">
      <c r="A460"/>
      <c r="B460"/>
      <c r="C460" s="144">
        <v>436</v>
      </c>
      <c r="D460" s="145">
        <f t="shared" si="14"/>
        <v>2.8635051374203901</v>
      </c>
      <c r="E460" s="146">
        <v>15847327.729445882</v>
      </c>
      <c r="F460" s="147">
        <v>12685922.647475544</v>
      </c>
      <c r="G460" s="148">
        <v>13408801.190863237</v>
      </c>
    </row>
    <row r="461" spans="1:7" x14ac:dyDescent="0.3">
      <c r="A461"/>
      <c r="B461"/>
      <c r="C461" s="144">
        <v>437</v>
      </c>
      <c r="D461" s="145">
        <f t="shared" si="14"/>
        <v>2.8723782542122338</v>
      </c>
      <c r="E461" s="146">
        <v>15852424.818340598</v>
      </c>
      <c r="F461" s="147">
        <v>12695236.245197345</v>
      </c>
      <c r="G461" s="148">
        <v>13416621.411381403</v>
      </c>
    </row>
    <row r="462" spans="1:7" x14ac:dyDescent="0.3">
      <c r="A462"/>
      <c r="B462"/>
      <c r="C462" s="144">
        <v>438</v>
      </c>
      <c r="D462" s="145">
        <f t="shared" si="14"/>
        <v>2.8812671454422292</v>
      </c>
      <c r="E462" s="146">
        <v>15857522.828451417</v>
      </c>
      <c r="F462" s="147">
        <v>12704544.195599524</v>
      </c>
      <c r="G462" s="148">
        <v>13424438.227095341</v>
      </c>
    </row>
    <row r="463" spans="1:7" x14ac:dyDescent="0.3">
      <c r="A463"/>
      <c r="B463"/>
      <c r="C463" s="144">
        <v>439</v>
      </c>
      <c r="D463" s="145">
        <f t="shared" si="14"/>
        <v>2.8901718672972043</v>
      </c>
      <c r="E463" s="146">
        <v>15862621.753422556</v>
      </c>
      <c r="F463" s="147">
        <v>12713846.522216953</v>
      </c>
      <c r="G463" s="148">
        <v>13432251.650294298</v>
      </c>
    </row>
    <row r="464" spans="1:7" x14ac:dyDescent="0.3">
      <c r="A464"/>
      <c r="B464"/>
      <c r="C464" s="144">
        <v>440</v>
      </c>
      <c r="D464" s="145">
        <f t="shared" si="14"/>
        <v>2.8990924762647099</v>
      </c>
      <c r="E464" s="146">
        <v>15867721.586998358</v>
      </c>
      <c r="F464" s="147">
        <v>12723143.248520501</v>
      </c>
      <c r="G464" s="148">
        <v>13440061.693273351</v>
      </c>
    </row>
    <row r="465" spans="1:7" x14ac:dyDescent="0.3">
      <c r="A465"/>
      <c r="B465"/>
      <c r="C465" s="144">
        <v>441</v>
      </c>
      <c r="D465" s="145">
        <f t="shared" si="14"/>
        <v>2.9080290291351898</v>
      </c>
      <c r="E465" s="146">
        <v>15872822.323022578</v>
      </c>
      <c r="F465" s="147">
        <v>12732434.397917572</v>
      </c>
      <c r="G465" s="148">
        <v>13447868.368333317</v>
      </c>
    </row>
    <row r="466" spans="1:7" x14ac:dyDescent="0.3">
      <c r="A466"/>
      <c r="B466"/>
      <c r="C466" s="144">
        <v>442</v>
      </c>
      <c r="D466" s="145">
        <f t="shared" si="14"/>
        <v>2.9169815830041301</v>
      </c>
      <c r="E466" s="146">
        <v>15877923.955437606</v>
      </c>
      <c r="F466" s="147">
        <v>12741719.993752679</v>
      </c>
      <c r="G466" s="148">
        <v>13455671.687780684</v>
      </c>
    </row>
    <row r="467" spans="1:7" x14ac:dyDescent="0.3">
      <c r="A467"/>
      <c r="B467"/>
      <c r="C467" s="144">
        <v>443</v>
      </c>
      <c r="D467" s="145">
        <f t="shared" si="14"/>
        <v>2.9259501952742655</v>
      </c>
      <c r="E467" s="146">
        <v>15883026.478283767</v>
      </c>
      <c r="F467" s="147">
        <v>12751000.059307978</v>
      </c>
      <c r="G467" s="148">
        <v>13463471.66392751</v>
      </c>
    </row>
    <row r="468" spans="1:7" x14ac:dyDescent="0.3">
      <c r="A468"/>
      <c r="B468"/>
      <c r="C468" s="144">
        <v>444</v>
      </c>
      <c r="D468" s="145">
        <f t="shared" si="14"/>
        <v>2.9349349236577731</v>
      </c>
      <c r="E468" s="146">
        <v>15888129.885698572</v>
      </c>
      <c r="F468" s="147">
        <v>12760274.617803812</v>
      </c>
      <c r="G468" s="148">
        <v>13471268.309091367</v>
      </c>
    </row>
    <row r="469" spans="1:7" x14ac:dyDescent="0.3">
      <c r="A469"/>
      <c r="B469"/>
      <c r="C469" s="144">
        <v>445</v>
      </c>
      <c r="D469" s="145">
        <f t="shared" si="14"/>
        <v>2.9439358261785129</v>
      </c>
      <c r="E469" s="146">
        <v>15893234.171916045</v>
      </c>
      <c r="F469" s="147">
        <v>12769543.69239928</v>
      </c>
      <c r="G469" s="148">
        <v>13479061.635595266</v>
      </c>
    </row>
    <row r="470" spans="1:7" x14ac:dyDescent="0.3">
      <c r="A470"/>
      <c r="B470"/>
      <c r="C470" s="144">
        <v>446</v>
      </c>
      <c r="D470" s="145">
        <f t="shared" si="14"/>
        <v>2.9529529611742653</v>
      </c>
      <c r="E470" s="146">
        <v>15898339.331265984</v>
      </c>
      <c r="F470" s="147">
        <v>12778807.306192745</v>
      </c>
      <c r="G470" s="148">
        <v>13486851.655767582</v>
      </c>
    </row>
    <row r="471" spans="1:7" x14ac:dyDescent="0.3">
      <c r="A471"/>
      <c r="B471"/>
      <c r="C471" s="144">
        <v>447</v>
      </c>
      <c r="D471" s="145">
        <f t="shared" si="14"/>
        <v>2.961986387299012</v>
      </c>
      <c r="E471" s="146">
        <v>15903445.358173281</v>
      </c>
      <c r="F471" s="147">
        <v>12788065.482222419</v>
      </c>
      <c r="G471" s="148">
        <v>13494638.381942011</v>
      </c>
    </row>
    <row r="472" spans="1:7" x14ac:dyDescent="0.3">
      <c r="A472"/>
      <c r="B472"/>
      <c r="C472" s="144">
        <v>448</v>
      </c>
      <c r="D472" s="145">
        <f t="shared" si="14"/>
        <v>2.9710361635252078</v>
      </c>
      <c r="E472" s="146">
        <v>15908552.247157238</v>
      </c>
      <c r="F472" s="147">
        <v>12797318.243466867</v>
      </c>
      <c r="G472" s="148">
        <v>13502421.826457497</v>
      </c>
    </row>
    <row r="473" spans="1:7" x14ac:dyDescent="0.3">
      <c r="A473"/>
      <c r="B473"/>
      <c r="C473" s="144">
        <v>449</v>
      </c>
      <c r="D473" s="145">
        <f t="shared" si="14"/>
        <v>2.9801023491461129</v>
      </c>
      <c r="E473" s="146">
        <v>15913659.992830891</v>
      </c>
      <c r="F473" s="147">
        <v>12806565.61284557</v>
      </c>
      <c r="G473" s="148">
        <v>13510202.001658199</v>
      </c>
    </row>
    <row r="474" spans="1:7" x14ac:dyDescent="0.3">
      <c r="A474"/>
      <c r="B474"/>
      <c r="C474" s="144">
        <v>450</v>
      </c>
      <c r="D474" s="145">
        <f t="shared" ref="D474:D537" si="15">-LN(1-C474/$C$24)/$D$24</f>
        <v>2.9891850037781018</v>
      </c>
      <c r="E474" s="146">
        <v>15918768.589900343</v>
      </c>
      <c r="F474" s="147">
        <v>12815807.613219451</v>
      </c>
      <c r="G474" s="148">
        <v>13517978.919893429</v>
      </c>
    </row>
    <row r="475" spans="1:7" x14ac:dyDescent="0.3">
      <c r="A475"/>
      <c r="B475"/>
      <c r="C475" s="144">
        <v>451</v>
      </c>
      <c r="D475" s="145">
        <f t="shared" si="15"/>
        <v>2.9982841873630326</v>
      </c>
      <c r="E475" s="146">
        <v>15923878.033164097</v>
      </c>
      <c r="F475" s="147">
        <v>12825044.267391423</v>
      </c>
      <c r="G475" s="148">
        <v>13525752.593517613</v>
      </c>
    </row>
    <row r="476" spans="1:7" x14ac:dyDescent="0.3">
      <c r="A476"/>
      <c r="B476"/>
      <c r="C476" s="144">
        <v>452</v>
      </c>
      <c r="D476" s="145">
        <f t="shared" si="15"/>
        <v>3.007399960170607</v>
      </c>
      <c r="E476" s="146">
        <v>15928988.317512402</v>
      </c>
      <c r="F476" s="147">
        <v>12834275.59810691</v>
      </c>
      <c r="G476" s="148">
        <v>13533523.034890262</v>
      </c>
    </row>
    <row r="477" spans="1:7" x14ac:dyDescent="0.3">
      <c r="A477"/>
      <c r="B477"/>
      <c r="C477" s="144">
        <v>453</v>
      </c>
      <c r="D477" s="145">
        <f t="shared" si="15"/>
        <v>3.0165323828007797</v>
      </c>
      <c r="E477" s="146">
        <v>15934099.437926635</v>
      </c>
      <c r="F477" s="147">
        <v>12843501.628054392</v>
      </c>
      <c r="G477" s="148">
        <v>13541290.256375933</v>
      </c>
    </row>
    <row r="478" spans="1:7" x14ac:dyDescent="0.3">
      <c r="A478"/>
      <c r="B478"/>
      <c r="C478" s="144">
        <v>454</v>
      </c>
      <c r="D478" s="145">
        <f t="shared" si="15"/>
        <v>3.0256815161861592</v>
      </c>
      <c r="E478" s="146">
        <v>15939211.389478633</v>
      </c>
      <c r="F478" s="147">
        <v>12852722.379865926</v>
      </c>
      <c r="G478" s="148">
        <v>13549054.270344188</v>
      </c>
    </row>
    <row r="479" spans="1:7" x14ac:dyDescent="0.3">
      <c r="A479"/>
      <c r="B479"/>
      <c r="C479" s="144">
        <v>455</v>
      </c>
      <c r="D479" s="145">
        <f t="shared" si="15"/>
        <v>3.0348474215944652</v>
      </c>
      <c r="E479" s="146">
        <v>15944324.167330083</v>
      </c>
      <c r="F479" s="147">
        <v>12861937.876117695</v>
      </c>
      <c r="G479" s="148">
        <v>13556815.08916959</v>
      </c>
    </row>
    <row r="480" spans="1:7" x14ac:dyDescent="0.3">
      <c r="A480"/>
      <c r="B480"/>
      <c r="C480" s="144">
        <v>456</v>
      </c>
      <c r="D480" s="145">
        <f t="shared" si="15"/>
        <v>3.0440301606309714</v>
      </c>
      <c r="E480" s="146">
        <v>15949437.766731903</v>
      </c>
      <c r="F480" s="147">
        <v>12871148.139330514</v>
      </c>
      <c r="G480" s="148">
        <v>13564572.725231662</v>
      </c>
    </row>
    <row r="481" spans="1:7" x14ac:dyDescent="0.3">
      <c r="A481"/>
      <c r="B481"/>
      <c r="C481" s="144">
        <v>457</v>
      </c>
      <c r="D481" s="145">
        <f t="shared" si="15"/>
        <v>3.0532297952410086</v>
      </c>
      <c r="E481" s="146">
        <v>15954552.183023635</v>
      </c>
      <c r="F481" s="147">
        <v>12880353.191970384</v>
      </c>
      <c r="G481" s="148">
        <v>13572327.190914888</v>
      </c>
    </row>
    <row r="482" spans="1:7" x14ac:dyDescent="0.3">
      <c r="A482"/>
      <c r="B482"/>
      <c r="C482" s="144">
        <v>458</v>
      </c>
      <c r="D482" s="145">
        <f t="shared" si="15"/>
        <v>3.0624463877124541</v>
      </c>
      <c r="E482" s="146">
        <v>15959667.411632828</v>
      </c>
      <c r="F482" s="147">
        <v>12889553.056448987</v>
      </c>
      <c r="G482" s="148">
        <v>13580078.498608686</v>
      </c>
    </row>
    <row r="483" spans="1:7" x14ac:dyDescent="0.3">
      <c r="A483"/>
      <c r="B483"/>
      <c r="C483" s="144">
        <v>459</v>
      </c>
      <c r="D483" s="145">
        <f t="shared" si="15"/>
        <v>3.0716800006782785</v>
      </c>
      <c r="E483" s="146">
        <v>15964783.448074456</v>
      </c>
      <c r="F483" s="147">
        <v>12898747.755124239</v>
      </c>
      <c r="G483" s="148">
        <v>13587826.660707409</v>
      </c>
    </row>
    <row r="484" spans="1:7" x14ac:dyDescent="0.3">
      <c r="A484"/>
      <c r="B484"/>
      <c r="C484" s="144">
        <v>460</v>
      </c>
      <c r="D484" s="145">
        <f t="shared" si="15"/>
        <v>3.0809306971190846</v>
      </c>
      <c r="E484" s="146">
        <v>15969900.287950322</v>
      </c>
      <c r="F484" s="147">
        <v>12907937.310300799</v>
      </c>
      <c r="G484" s="148">
        <v>13595571.689610319</v>
      </c>
    </row>
    <row r="485" spans="1:7" x14ac:dyDescent="0.3">
      <c r="A485"/>
      <c r="B485"/>
      <c r="C485" s="144">
        <v>461</v>
      </c>
      <c r="D485" s="145">
        <f t="shared" si="15"/>
        <v>3.0901985403656997</v>
      </c>
      <c r="E485" s="146">
        <v>15975017.926948493</v>
      </c>
      <c r="F485" s="147">
        <v>12917121.744230602</v>
      </c>
      <c r="G485" s="148">
        <v>13603313.597721627</v>
      </c>
    </row>
    <row r="486" spans="1:7" x14ac:dyDescent="0.3">
      <c r="A486"/>
      <c r="B486"/>
      <c r="C486" s="144">
        <v>462</v>
      </c>
      <c r="D486" s="145">
        <f t="shared" si="15"/>
        <v>3.0994835941017627</v>
      </c>
      <c r="E486" s="146">
        <v>15980136.360842707</v>
      </c>
      <c r="F486" s="147">
        <v>12926301.079113366</v>
      </c>
      <c r="G486" s="148">
        <v>13611052.397450449</v>
      </c>
    </row>
    <row r="487" spans="1:7" x14ac:dyDescent="0.3">
      <c r="A487"/>
      <c r="B487"/>
      <c r="C487" s="144">
        <v>463</v>
      </c>
      <c r="D487" s="145">
        <f t="shared" si="15"/>
        <v>3.1087859223663625</v>
      </c>
      <c r="E487" s="146">
        <v>15985255.585491825</v>
      </c>
      <c r="F487" s="147">
        <v>12935475.337097125</v>
      </c>
      <c r="G487" s="148">
        <v>13618788.101210847</v>
      </c>
    </row>
    <row r="488" spans="1:7" x14ac:dyDescent="0.3">
      <c r="A488"/>
      <c r="B488"/>
      <c r="C488" s="144">
        <v>464</v>
      </c>
      <c r="D488" s="145">
        <f t="shared" si="15"/>
        <v>3.1181055895566749</v>
      </c>
      <c r="E488" s="146">
        <v>15990375.596839255</v>
      </c>
      <c r="F488" s="147">
        <v>12944644.540278737</v>
      </c>
      <c r="G488" s="148">
        <v>13626520.721421815</v>
      </c>
    </row>
    <row r="489" spans="1:7" x14ac:dyDescent="0.3">
      <c r="A489"/>
      <c r="B489"/>
      <c r="C489" s="144">
        <v>465</v>
      </c>
      <c r="D489" s="145">
        <f t="shared" si="15"/>
        <v>3.1274426604306531</v>
      </c>
      <c r="E489" s="146">
        <v>15995496.390912436</v>
      </c>
      <c r="F489" s="147">
        <v>12953808.710704409</v>
      </c>
      <c r="G489" s="148">
        <v>13634250.270507313</v>
      </c>
    </row>
    <row r="490" spans="1:7" x14ac:dyDescent="0.3">
      <c r="A490"/>
      <c r="B490"/>
      <c r="C490" s="144">
        <v>466</v>
      </c>
      <c r="D490" s="145">
        <f t="shared" si="15"/>
        <v>3.1367972001097102</v>
      </c>
      <c r="E490" s="146">
        <v>16000617.963822253</v>
      </c>
      <c r="F490" s="147">
        <v>12962967.870370213</v>
      </c>
      <c r="G490" s="148">
        <v>13641976.760896267</v>
      </c>
    </row>
    <row r="491" spans="1:7" x14ac:dyDescent="0.3">
      <c r="A491"/>
      <c r="B491"/>
      <c r="C491" s="144">
        <v>467</v>
      </c>
      <c r="D491" s="145">
        <f t="shared" si="15"/>
        <v>3.1461692740814633</v>
      </c>
      <c r="E491" s="146">
        <v>16005740.311762545</v>
      </c>
      <c r="F491" s="147">
        <v>12972122.041222595</v>
      </c>
      <c r="G491" s="148">
        <v>13649700.205022613</v>
      </c>
    </row>
    <row r="492" spans="1:7" x14ac:dyDescent="0.3">
      <c r="A492"/>
      <c r="B492"/>
      <c r="C492" s="144">
        <v>468</v>
      </c>
      <c r="D492" s="145">
        <f t="shared" si="15"/>
        <v>3.1555589482024629</v>
      </c>
      <c r="E492" s="146">
        <v>16010863.431009533</v>
      </c>
      <c r="F492" s="147">
        <v>12981271.245158896</v>
      </c>
      <c r="G492" s="148">
        <v>13657420.615325291</v>
      </c>
    </row>
    <row r="493" spans="1:7" x14ac:dyDescent="0.3">
      <c r="A493"/>
      <c r="B493"/>
      <c r="C493" s="144">
        <v>469</v>
      </c>
      <c r="D493" s="145">
        <f t="shared" si="15"/>
        <v>3.1649662887009908</v>
      </c>
      <c r="E493" s="146">
        <v>16015987.317921339</v>
      </c>
      <c r="F493" s="147">
        <v>12990415.504027862</v>
      </c>
      <c r="G493" s="148">
        <v>13665138.004248301</v>
      </c>
    </row>
    <row r="494" spans="1:7" x14ac:dyDescent="0.3">
      <c r="A494"/>
      <c r="B494"/>
      <c r="C494" s="144">
        <v>470</v>
      </c>
      <c r="D494" s="145">
        <f t="shared" si="15"/>
        <v>3.1743913621798474</v>
      </c>
      <c r="E494" s="146">
        <v>16021111.968937436</v>
      </c>
      <c r="F494" s="147">
        <v>12999554.839630149</v>
      </c>
      <c r="G494" s="148">
        <v>13672852.384240711</v>
      </c>
    </row>
    <row r="495" spans="1:7" x14ac:dyDescent="0.3">
      <c r="A495"/>
      <c r="B495"/>
      <c r="C495" s="144">
        <v>471</v>
      </c>
      <c r="D495" s="145">
        <f t="shared" si="15"/>
        <v>3.1838342356191878</v>
      </c>
      <c r="E495" s="146">
        <v>16026237.380578181</v>
      </c>
      <c r="F495" s="147">
        <v>13008689.273718845</v>
      </c>
      <c r="G495" s="148">
        <v>13680563.767756725</v>
      </c>
    </row>
    <row r="496" spans="1:7" x14ac:dyDescent="0.3">
      <c r="A496"/>
      <c r="B496"/>
      <c r="C496" s="144">
        <v>472</v>
      </c>
      <c r="D496" s="145">
        <f t="shared" si="15"/>
        <v>3.1932949763793776</v>
      </c>
      <c r="E496" s="146">
        <v>16031363.549444281</v>
      </c>
      <c r="F496" s="147">
        <v>13017818.827999976</v>
      </c>
      <c r="G496" s="148">
        <v>13688272.167255681</v>
      </c>
    </row>
    <row r="497" spans="1:7" x14ac:dyDescent="0.3">
      <c r="A497"/>
      <c r="B497"/>
      <c r="C497" s="144">
        <v>473</v>
      </c>
      <c r="D497" s="145">
        <f t="shared" si="15"/>
        <v>3.2027736522038732</v>
      </c>
      <c r="E497" s="146">
        <v>16036490.472216308</v>
      </c>
      <c r="F497" s="147">
        <v>13026943.524133001</v>
      </c>
      <c r="G497" s="148">
        <v>13695977.595202129</v>
      </c>
    </row>
    <row r="498" spans="1:7" x14ac:dyDescent="0.3">
      <c r="A498"/>
      <c r="B498"/>
      <c r="C498" s="144">
        <v>474</v>
      </c>
      <c r="D498" s="145">
        <f t="shared" si="15"/>
        <v>3.2122703312221357</v>
      </c>
      <c r="E498" s="146">
        <v>16041618.145654231</v>
      </c>
      <c r="F498" s="147">
        <v>13036063.383731341</v>
      </c>
      <c r="G498" s="148">
        <v>13703680.064065851</v>
      </c>
    </row>
    <row r="499" spans="1:7" x14ac:dyDescent="0.3">
      <c r="A499"/>
      <c r="B499"/>
      <c r="C499" s="144">
        <v>475</v>
      </c>
      <c r="D499" s="145">
        <f t="shared" si="15"/>
        <v>3.2217850819525662</v>
      </c>
      <c r="E499" s="146">
        <v>16046746.566596916</v>
      </c>
      <c r="F499" s="147">
        <v>13045178.428362872</v>
      </c>
      <c r="G499" s="148">
        <v>13711379.586321933</v>
      </c>
    </row>
    <row r="500" spans="1:7" x14ac:dyDescent="0.3">
      <c r="A500"/>
      <c r="B500"/>
      <c r="C500" s="144">
        <v>476</v>
      </c>
      <c r="D500" s="145">
        <f t="shared" si="15"/>
        <v>3.2313179733054742</v>
      </c>
      <c r="E500" s="146">
        <v>16051875.731961651</v>
      </c>
      <c r="F500" s="147">
        <v>13054288.679550435</v>
      </c>
      <c r="G500" s="148">
        <v>13719076.174450789</v>
      </c>
    </row>
    <row r="501" spans="1:7" x14ac:dyDescent="0.3">
      <c r="A501"/>
      <c r="B501"/>
      <c r="C501" s="144">
        <v>477</v>
      </c>
      <c r="D501" s="145">
        <f t="shared" si="15"/>
        <v>3.2408690745860707</v>
      </c>
      <c r="E501" s="146">
        <v>16057005.638743704</v>
      </c>
      <c r="F501" s="147">
        <v>13063394.158772336</v>
      </c>
      <c r="G501" s="148">
        <v>13726769.840938246</v>
      </c>
    </row>
    <row r="502" spans="1:7" x14ac:dyDescent="0.3">
      <c r="A502"/>
      <c r="B502"/>
      <c r="C502" s="144">
        <v>478</v>
      </c>
      <c r="D502" s="145">
        <f t="shared" si="15"/>
        <v>3.2504384554974912</v>
      </c>
      <c r="E502" s="146">
        <v>16062136.284015842</v>
      </c>
      <c r="F502" s="147">
        <v>13072494.887462851</v>
      </c>
      <c r="G502" s="148">
        <v>13734460.598275583</v>
      </c>
    </row>
    <row r="503" spans="1:7" x14ac:dyDescent="0.3">
      <c r="A503"/>
      <c r="B503"/>
      <c r="C503" s="144">
        <v>479</v>
      </c>
      <c r="D503" s="145">
        <f t="shared" si="15"/>
        <v>3.2600261861438504</v>
      </c>
      <c r="E503" s="146">
        <v>16067267.664927879</v>
      </c>
      <c r="F503" s="147">
        <v>13081590.887012731</v>
      </c>
      <c r="G503" s="148">
        <v>13742148.4589596</v>
      </c>
    </row>
    <row r="504" spans="1:7" x14ac:dyDescent="0.3">
      <c r="A504"/>
      <c r="B504"/>
      <c r="C504" s="144">
        <v>480</v>
      </c>
      <c r="D504" s="145">
        <f t="shared" si="15"/>
        <v>3.2696323370333196</v>
      </c>
      <c r="E504" s="146">
        <v>16072399.778706241</v>
      </c>
      <c r="F504" s="147">
        <v>13090682.178769708</v>
      </c>
      <c r="G504" s="148">
        <v>13749833.435492683</v>
      </c>
    </row>
    <row r="505" spans="1:7" x14ac:dyDescent="0.3">
      <c r="A505"/>
      <c r="B505"/>
      <c r="C505" s="144">
        <v>481</v>
      </c>
      <c r="D505" s="145">
        <f t="shared" si="15"/>
        <v>3.279256979081242</v>
      </c>
      <c r="E505" s="146">
        <v>16077532.622653518</v>
      </c>
      <c r="F505" s="147">
        <v>13099768.784038981</v>
      </c>
      <c r="G505" s="148">
        <v>13757515.540382877</v>
      </c>
    </row>
    <row r="506" spans="1:7" x14ac:dyDescent="0.3">
      <c r="A506"/>
      <c r="B506"/>
      <c r="C506" s="144">
        <v>482</v>
      </c>
      <c r="D506" s="145">
        <f t="shared" si="15"/>
        <v>3.2889001836132694</v>
      </c>
      <c r="E506" s="146">
        <v>16082666.194148032</v>
      </c>
      <c r="F506" s="147">
        <v>13108850.724083729</v>
      </c>
      <c r="G506" s="148">
        <v>13765194.786143946</v>
      </c>
    </row>
    <row r="507" spans="1:7" x14ac:dyDescent="0.3">
      <c r="A507"/>
      <c r="B507"/>
      <c r="C507" s="144">
        <v>483</v>
      </c>
      <c r="D507" s="145">
        <f t="shared" si="15"/>
        <v>3.2985620223685395</v>
      </c>
      <c r="E507" s="146">
        <v>16087800.490643408</v>
      </c>
      <c r="F507" s="147">
        <v>13117928.020125607</v>
      </c>
      <c r="G507" s="148">
        <v>13772871.185295459</v>
      </c>
    </row>
    <row r="508" spans="1:7" x14ac:dyDescent="0.3">
      <c r="A508"/>
      <c r="B508"/>
      <c r="C508" s="144">
        <v>484</v>
      </c>
      <c r="D508" s="145">
        <f t="shared" si="15"/>
        <v>3.3082425675028713</v>
      </c>
      <c r="E508" s="146">
        <v>16092935.509668153</v>
      </c>
      <c r="F508" s="147">
        <v>13127000.693345249</v>
      </c>
      <c r="G508" s="148">
        <v>13780544.750362858</v>
      </c>
    </row>
    <row r="509" spans="1:7" x14ac:dyDescent="0.3">
      <c r="A509"/>
      <c r="B509"/>
      <c r="C509" s="144">
        <v>485</v>
      </c>
      <c r="D509" s="145">
        <f t="shared" si="15"/>
        <v>3.3179418915920045</v>
      </c>
      <c r="E509" s="146">
        <v>16098071.248825241</v>
      </c>
      <c r="F509" s="147">
        <v>13136068.764882745</v>
      </c>
      <c r="G509" s="148">
        <v>13788215.493877549</v>
      </c>
    </row>
    <row r="510" spans="1:7" x14ac:dyDescent="0.3">
      <c r="A510"/>
      <c r="B510"/>
      <c r="C510" s="144">
        <v>486</v>
      </c>
      <c r="D510" s="145">
        <f t="shared" si="15"/>
        <v>3.3276600676348593</v>
      </c>
      <c r="E510" s="146">
        <v>16103207.705791712</v>
      </c>
      <c r="F510" s="147">
        <v>13145132.255838174</v>
      </c>
      <c r="G510" s="148">
        <v>13795883.42837698</v>
      </c>
    </row>
    <row r="511" spans="1:7" x14ac:dyDescent="0.3">
      <c r="A511"/>
      <c r="B511"/>
      <c r="C511" s="144">
        <v>487</v>
      </c>
      <c r="D511" s="145">
        <f t="shared" si="15"/>
        <v>3.3373971690568376</v>
      </c>
      <c r="E511" s="146">
        <v>16108344.878318254</v>
      </c>
      <c r="F511" s="147">
        <v>13154191.187272064</v>
      </c>
      <c r="G511" s="148">
        <v>13803548.566404732</v>
      </c>
    </row>
    <row r="512" spans="1:7" x14ac:dyDescent="0.3">
      <c r="A512"/>
      <c r="B512"/>
      <c r="C512" s="144">
        <v>488</v>
      </c>
      <c r="D512" s="145">
        <f t="shared" si="15"/>
        <v>3.3471532697131461</v>
      </c>
      <c r="E512" s="146">
        <v>16113482.764228821</v>
      </c>
      <c r="F512" s="147">
        <v>13163245.580205914</v>
      </c>
      <c r="G512" s="148">
        <v>13811210.920510598</v>
      </c>
    </row>
    <row r="513" spans="1:7" x14ac:dyDescent="0.3">
      <c r="A513"/>
      <c r="B513"/>
      <c r="C513" s="144">
        <v>489</v>
      </c>
      <c r="D513" s="145">
        <f t="shared" si="15"/>
        <v>3.3569284438921629</v>
      </c>
      <c r="E513" s="146">
        <v>16118621.361420229</v>
      </c>
      <c r="F513" s="147">
        <v>13172295.455622664</v>
      </c>
      <c r="G513" s="148">
        <v>13818870.503250696</v>
      </c>
    </row>
    <row r="514" spans="1:7" x14ac:dyDescent="0.3">
      <c r="A514"/>
      <c r="B514"/>
      <c r="C514" s="144">
        <v>490</v>
      </c>
      <c r="D514" s="145">
        <f t="shared" si="15"/>
        <v>3.3667227663188282</v>
      </c>
      <c r="E514" s="146">
        <v>16123760.667861789</v>
      </c>
      <c r="F514" s="147">
        <v>13181340.834467217</v>
      </c>
      <c r="G514" s="148">
        <v>13826527.327187546</v>
      </c>
    </row>
    <row r="515" spans="1:7" x14ac:dyDescent="0.3">
      <c r="A515"/>
      <c r="B515"/>
      <c r="C515" s="144">
        <v>491</v>
      </c>
      <c r="D515" s="145">
        <f t="shared" si="15"/>
        <v>3.3765363121580716</v>
      </c>
      <c r="E515" s="146">
        <v>16128900.681594901</v>
      </c>
      <c r="F515" s="147">
        <v>13190381.737646915</v>
      </c>
      <c r="G515" s="148">
        <v>13834181.404890178</v>
      </c>
    </row>
    <row r="516" spans="1:7" x14ac:dyDescent="0.3">
      <c r="A516"/>
      <c r="B516"/>
      <c r="C516" s="144">
        <v>492</v>
      </c>
      <c r="D516" s="145">
        <f t="shared" si="15"/>
        <v>3.3863691570182755</v>
      </c>
      <c r="E516" s="146">
        <v>16134041.400732718</v>
      </c>
      <c r="F516" s="147">
        <v>13199418.186032038</v>
      </c>
      <c r="G516" s="148">
        <v>13841832.748934226</v>
      </c>
    </row>
    <row r="517" spans="1:7" x14ac:dyDescent="0.3">
      <c r="A517"/>
      <c r="B517"/>
      <c r="C517" s="144">
        <v>493</v>
      </c>
      <c r="D517" s="145">
        <f t="shared" si="15"/>
        <v>3.3962213769547693</v>
      </c>
      <c r="E517" s="146">
        <v>16139182.823459744</v>
      </c>
      <c r="F517" s="147">
        <v>13208450.200456286</v>
      </c>
      <c r="G517" s="148">
        <v>13849481.371902056</v>
      </c>
    </row>
    <row r="518" spans="1:7" x14ac:dyDescent="0.3">
      <c r="A518"/>
      <c r="B518"/>
      <c r="C518" s="144">
        <v>494</v>
      </c>
      <c r="D518" s="145">
        <f t="shared" si="15"/>
        <v>3.4060930484733576</v>
      </c>
      <c r="E518" s="146">
        <v>16144324.948031502</v>
      </c>
      <c r="F518" s="147">
        <v>13217477.801717293</v>
      </c>
      <c r="G518" s="148">
        <v>13857127.286382841</v>
      </c>
    </row>
    <row r="519" spans="1:7" x14ac:dyDescent="0.3">
      <c r="A519"/>
      <c r="B519"/>
      <c r="C519" s="144">
        <v>495</v>
      </c>
      <c r="D519" s="145">
        <f t="shared" si="15"/>
        <v>3.4159842485338858</v>
      </c>
      <c r="E519" s="146">
        <v>16149467.772774141</v>
      </c>
      <c r="F519" s="147">
        <v>13226501.010577094</v>
      </c>
      <c r="G519" s="148">
        <v>13864770.504972689</v>
      </c>
    </row>
    <row r="520" spans="1:7" x14ac:dyDescent="0.3">
      <c r="A520"/>
      <c r="B520"/>
      <c r="C520" s="144">
        <v>496</v>
      </c>
      <c r="D520" s="145">
        <f t="shared" si="15"/>
        <v>3.4258950545538416</v>
      </c>
      <c r="E520" s="146">
        <v>16154611.296084134</v>
      </c>
      <c r="F520" s="147">
        <v>13235519.847762631</v>
      </c>
      <c r="G520" s="148">
        <v>13872411.040274762</v>
      </c>
    </row>
    <row r="521" spans="1:7" x14ac:dyDescent="0.3">
      <c r="A521"/>
      <c r="B521"/>
      <c r="C521" s="144">
        <v>497</v>
      </c>
      <c r="D521" s="145">
        <f t="shared" si="15"/>
        <v>3.4358255444119887</v>
      </c>
      <c r="E521" s="146">
        <v>16159755.516427901</v>
      </c>
      <c r="F521" s="147">
        <v>13244534.333966244</v>
      </c>
      <c r="G521" s="148">
        <v>13880048.904899381</v>
      </c>
    </row>
    <row r="522" spans="1:7" x14ac:dyDescent="0.3">
      <c r="A522"/>
      <c r="B522"/>
      <c r="C522" s="144">
        <v>498</v>
      </c>
      <c r="D522" s="145">
        <f t="shared" si="15"/>
        <v>3.4457757964520388</v>
      </c>
      <c r="E522" s="146">
        <v>16164900.432341475</v>
      </c>
      <c r="F522" s="147">
        <v>13253544.489846155</v>
      </c>
      <c r="G522" s="148">
        <v>13887684.111464148</v>
      </c>
    </row>
    <row r="523" spans="1:7" x14ac:dyDescent="0.3">
      <c r="A523"/>
      <c r="B523"/>
      <c r="C523" s="144">
        <v>499</v>
      </c>
      <c r="D523" s="145">
        <f t="shared" si="15"/>
        <v>3.4557458894863613</v>
      </c>
      <c r="E523" s="146">
        <v>16170046.04243017</v>
      </c>
      <c r="F523" s="147">
        <v>13262550.336026957</v>
      </c>
      <c r="G523" s="148">
        <v>13895316.672594074</v>
      </c>
    </row>
    <row r="524" spans="1:7" x14ac:dyDescent="0.3">
      <c r="A524"/>
      <c r="B524"/>
      <c r="C524" s="144">
        <v>500</v>
      </c>
      <c r="D524" s="145">
        <f t="shared" si="15"/>
        <v>3.4657359027997261</v>
      </c>
      <c r="E524" s="146">
        <v>16175192.345368277</v>
      </c>
      <c r="F524" s="147">
        <v>13271551.893100109</v>
      </c>
      <c r="G524" s="148">
        <v>13902946.600921696</v>
      </c>
    </row>
    <row r="525" spans="1:7" x14ac:dyDescent="0.3">
      <c r="A525"/>
      <c r="B525"/>
      <c r="C525" s="144">
        <v>501</v>
      </c>
      <c r="D525" s="145">
        <f t="shared" si="15"/>
        <v>3.4757459161530915</v>
      </c>
      <c r="E525" s="146">
        <v>16180339.339898707</v>
      </c>
      <c r="F525" s="147">
        <v>13280549.181624424</v>
      </c>
      <c r="G525" s="148">
        <v>13910573.909087203</v>
      </c>
    </row>
    <row r="526" spans="1:7" x14ac:dyDescent="0.3">
      <c r="A526"/>
      <c r="B526"/>
      <c r="C526" s="144">
        <v>502</v>
      </c>
      <c r="D526" s="145">
        <f t="shared" si="15"/>
        <v>3.4857760097874206</v>
      </c>
      <c r="E526" s="146">
        <v>16185487.024832686</v>
      </c>
      <c r="F526" s="147">
        <v>13289542.222126553</v>
      </c>
      <c r="G526" s="148">
        <v>13918198.609738581</v>
      </c>
    </row>
    <row r="527" spans="1:7" x14ac:dyDescent="0.3">
      <c r="A527"/>
      <c r="B527"/>
      <c r="C527" s="144">
        <v>503</v>
      </c>
      <c r="D527" s="145">
        <f t="shared" si="15"/>
        <v>3.4958262644275417</v>
      </c>
      <c r="E527" s="146">
        <v>16190635.399049466</v>
      </c>
      <c r="F527" s="147">
        <v>13298531.035101483</v>
      </c>
      <c r="G527" s="148">
        <v>13925820.715531731</v>
      </c>
    </row>
    <row r="528" spans="1:7" x14ac:dyDescent="0.3">
      <c r="A528"/>
      <c r="B528"/>
      <c r="C528" s="144">
        <v>504</v>
      </c>
      <c r="D528" s="145">
        <f t="shared" si="15"/>
        <v>3.5058967612860479</v>
      </c>
      <c r="E528" s="146">
        <v>16195784.461495992</v>
      </c>
      <c r="F528" s="147">
        <v>13307515.641013011</v>
      </c>
      <c r="G528" s="148">
        <v>13933440.239130611</v>
      </c>
    </row>
    <row r="529" spans="1:7" x14ac:dyDescent="0.3">
      <c r="A529"/>
      <c r="B529"/>
      <c r="C529" s="144">
        <v>505</v>
      </c>
      <c r="D529" s="145">
        <f t="shared" si="15"/>
        <v>3.5159875820672335</v>
      </c>
      <c r="E529" s="146">
        <v>16200934.211186608</v>
      </c>
      <c r="F529" s="147">
        <v>13316496.060294256</v>
      </c>
      <c r="G529" s="148">
        <v>13941057.193207372</v>
      </c>
    </row>
    <row r="530" spans="1:7" x14ac:dyDescent="0.3">
      <c r="A530"/>
      <c r="B530"/>
      <c r="C530" s="144">
        <v>506</v>
      </c>
      <c r="D530" s="145">
        <f t="shared" si="15"/>
        <v>3.5260988089710725</v>
      </c>
      <c r="E530" s="146">
        <v>16206084.64720278</v>
      </c>
      <c r="F530" s="147">
        <v>13325472.313348111</v>
      </c>
      <c r="G530" s="148">
        <v>13948671.590442503</v>
      </c>
    </row>
    <row r="531" spans="1:7" x14ac:dyDescent="0.3">
      <c r="A531"/>
      <c r="B531"/>
      <c r="C531" s="144">
        <v>507</v>
      </c>
      <c r="D531" s="145">
        <f t="shared" si="15"/>
        <v>3.5362305246972348</v>
      </c>
      <c r="E531" s="146">
        <v>16211235.768692784</v>
      </c>
      <c r="F531" s="147">
        <v>13334444.420547765</v>
      </c>
      <c r="G531" s="148">
        <v>13956283.443524977</v>
      </c>
    </row>
    <row r="532" spans="1:7" x14ac:dyDescent="0.3">
      <c r="A532"/>
      <c r="B532"/>
      <c r="C532" s="144">
        <v>508</v>
      </c>
      <c r="D532" s="145">
        <f t="shared" si="15"/>
        <v>3.5463828124491448</v>
      </c>
      <c r="E532" s="146">
        <v>16216387.57487143</v>
      </c>
      <c r="F532" s="147">
        <v>13343412.402237175</v>
      </c>
      <c r="G532" s="148">
        <v>13963892.765152393</v>
      </c>
    </row>
    <row r="533" spans="1:7" x14ac:dyDescent="0.3">
      <c r="A533"/>
      <c r="B533"/>
      <c r="C533" s="144">
        <v>509</v>
      </c>
      <c r="D533" s="145">
        <f t="shared" si="15"/>
        <v>3.5565557559380823</v>
      </c>
      <c r="E533" s="146">
        <v>16221540.065019805</v>
      </c>
      <c r="F533" s="147">
        <v>13352376.278731555</v>
      </c>
      <c r="G533" s="148">
        <v>13971499.568031123</v>
      </c>
    </row>
    <row r="534" spans="1:7" x14ac:dyDescent="0.3">
      <c r="A534"/>
      <c r="B534"/>
      <c r="C534" s="144">
        <v>510</v>
      </c>
      <c r="D534" s="145">
        <f t="shared" si="15"/>
        <v>3.5667494393873236</v>
      </c>
      <c r="E534" s="146">
        <v>16226693.238484954</v>
      </c>
      <c r="F534" s="147">
        <v>13361336.070317864</v>
      </c>
      <c r="G534" s="148">
        <v>13979103.864876471</v>
      </c>
    </row>
    <row r="535" spans="1:7" x14ac:dyDescent="0.3">
      <c r="A535"/>
      <c r="B535"/>
      <c r="C535" s="144">
        <v>511</v>
      </c>
      <c r="D535" s="145">
        <f t="shared" si="15"/>
        <v>3.5769639475363251</v>
      </c>
      <c r="E535" s="146">
        <v>16231847.094679657</v>
      </c>
      <c r="F535" s="147">
        <v>13370291.797255296</v>
      </c>
      <c r="G535" s="148">
        <v>13986705.668412831</v>
      </c>
    </row>
    <row r="536" spans="1:7" x14ac:dyDescent="0.3">
      <c r="A536"/>
      <c r="B536"/>
      <c r="C536" s="144">
        <v>512</v>
      </c>
      <c r="D536" s="145">
        <f t="shared" si="15"/>
        <v>3.5871993656449495</v>
      </c>
      <c r="E536" s="146">
        <v>16237001.633082131</v>
      </c>
      <c r="F536" s="147">
        <v>13379243.479775757</v>
      </c>
      <c r="G536" s="148">
        <v>13994304.991373833</v>
      </c>
    </row>
    <row r="537" spans="1:7" x14ac:dyDescent="0.3">
      <c r="A537"/>
      <c r="B537"/>
      <c r="C537" s="144">
        <v>513</v>
      </c>
      <c r="D537" s="145">
        <f t="shared" si="15"/>
        <v>3.5974557794977362</v>
      </c>
      <c r="E537" s="146">
        <v>16242156.853235802</v>
      </c>
      <c r="F537" s="147">
        <v>13388191.138084373</v>
      </c>
      <c r="G537" s="148">
        <v>14001901.846502513</v>
      </c>
    </row>
    <row r="538" spans="1:7" x14ac:dyDescent="0.3">
      <c r="A538"/>
      <c r="B538"/>
      <c r="C538" s="144">
        <v>514</v>
      </c>
      <c r="D538" s="145">
        <f t="shared" ref="D538:D601" si="16">-LN(1-C538/$C$24)/$D$24</f>
        <v>3.6077332754082163</v>
      </c>
      <c r="E538" s="146">
        <v>16247312.754749026</v>
      </c>
      <c r="F538" s="147">
        <v>13397134.792359952</v>
      </c>
      <c r="G538" s="148">
        <v>14009496.246551476</v>
      </c>
    </row>
    <row r="539" spans="1:7" x14ac:dyDescent="0.3">
      <c r="A539"/>
      <c r="B539"/>
      <c r="C539" s="144">
        <v>515</v>
      </c>
      <c r="D539" s="145">
        <f t="shared" si="16"/>
        <v>3.6180319402232697</v>
      </c>
      <c r="E539" s="146">
        <v>16252469.337294864</v>
      </c>
      <c r="F539" s="147">
        <v>13406074.462755498</v>
      </c>
      <c r="G539" s="148">
        <v>14017088.204283057</v>
      </c>
    </row>
    <row r="540" spans="1:7" x14ac:dyDescent="0.3">
      <c r="A540"/>
      <c r="B540"/>
      <c r="C540" s="144">
        <v>516</v>
      </c>
      <c r="D540" s="145">
        <f t="shared" si="16"/>
        <v>3.6283518613275265</v>
      </c>
      <c r="E540" s="146">
        <v>16257626.600610824</v>
      </c>
      <c r="F540" s="147">
        <v>13415010.169398677</v>
      </c>
      <c r="G540" s="148">
        <v>14024677.732469488</v>
      </c>
    </row>
    <row r="541" spans="1:7" x14ac:dyDescent="0.3">
      <c r="A541"/>
      <c r="B541"/>
      <c r="C541" s="144">
        <v>517</v>
      </c>
      <c r="D541" s="145">
        <f t="shared" si="16"/>
        <v>3.6386931266478215</v>
      </c>
      <c r="E541" s="146">
        <v>16262784.544498621</v>
      </c>
      <c r="F541" s="147">
        <v>13423941.932392312</v>
      </c>
      <c r="G541" s="148">
        <v>14032264.843893087</v>
      </c>
    </row>
    <row r="542" spans="1:7" x14ac:dyDescent="0.3">
      <c r="A542"/>
      <c r="B542"/>
      <c r="C542" s="144">
        <v>518</v>
      </c>
      <c r="D542" s="145">
        <f t="shared" si="16"/>
        <v>3.6490558246576836</v>
      </c>
      <c r="E542" s="146">
        <v>16267943.168823957</v>
      </c>
      <c r="F542" s="147">
        <v>13432869.771814881</v>
      </c>
      <c r="G542" s="148">
        <v>14039849.551346399</v>
      </c>
    </row>
    <row r="543" spans="1:7" x14ac:dyDescent="0.3">
      <c r="A543"/>
      <c r="B543"/>
      <c r="C543" s="144">
        <v>519</v>
      </c>
      <c r="D543" s="145">
        <f t="shared" si="16"/>
        <v>3.6594400443818795</v>
      </c>
      <c r="E543" s="146">
        <v>16273102.473516293</v>
      </c>
      <c r="F543" s="147">
        <v>13441793.707720984</v>
      </c>
      <c r="G543" s="148">
        <v>14047431.867632406</v>
      </c>
    </row>
    <row r="544" spans="1:7" x14ac:dyDescent="0.3">
      <c r="A544"/>
      <c r="B544"/>
      <c r="C544" s="144">
        <v>520</v>
      </c>
      <c r="D544" s="145">
        <f t="shared" si="16"/>
        <v>3.6698458754010019</v>
      </c>
      <c r="E544" s="146">
        <v>16278262.45856861</v>
      </c>
      <c r="F544" s="147">
        <v>13450713.760141863</v>
      </c>
      <c r="G544" s="148">
        <v>14055011.805564692</v>
      </c>
    </row>
    <row r="545" spans="1:7" x14ac:dyDescent="0.3">
      <c r="A545"/>
      <c r="B545"/>
      <c r="C545" s="144">
        <v>521</v>
      </c>
      <c r="D545" s="145">
        <f t="shared" si="16"/>
        <v>3.6802734078561095</v>
      </c>
      <c r="E545" s="146">
        <v>16283423.124037208</v>
      </c>
      <c r="F545" s="147">
        <v>13459629.949085854</v>
      </c>
      <c r="G545" s="148">
        <v>14062589.377967624</v>
      </c>
    </row>
    <row r="546" spans="1:7" x14ac:dyDescent="0.3">
      <c r="A546"/>
      <c r="B546"/>
      <c r="C546" s="144">
        <v>522</v>
      </c>
      <c r="D546" s="145">
        <f t="shared" si="16"/>
        <v>3.6907227324534051</v>
      </c>
      <c r="E546" s="146">
        <v>16288584.470041487</v>
      </c>
      <c r="F546" s="147">
        <v>13468542.2945389</v>
      </c>
      <c r="G546" s="148">
        <v>14070164.597676532</v>
      </c>
    </row>
    <row r="547" spans="1:7" x14ac:dyDescent="0.3">
      <c r="A547"/>
      <c r="B547"/>
      <c r="C547" s="144">
        <v>523</v>
      </c>
      <c r="D547" s="145">
        <f t="shared" si="16"/>
        <v>3.7011939404689791</v>
      </c>
      <c r="E547" s="146">
        <v>16293746.496763734</v>
      </c>
      <c r="F547" s="147">
        <v>13477450.816465039</v>
      </c>
      <c r="G547" s="148">
        <v>14077737.477537911</v>
      </c>
    </row>
    <row r="548" spans="1:7" x14ac:dyDescent="0.3">
      <c r="A548"/>
      <c r="B548"/>
      <c r="C548" s="144">
        <v>524</v>
      </c>
      <c r="D548" s="145">
        <f t="shared" si="16"/>
        <v>3.7116871237535851</v>
      </c>
      <c r="E548" s="146">
        <v>16298909.204448935</v>
      </c>
      <c r="F548" s="147">
        <v>13486355.534806885</v>
      </c>
      <c r="G548" s="148">
        <v>14085308.030409608</v>
      </c>
    </row>
    <row r="549" spans="1:7" x14ac:dyDescent="0.3">
      <c r="A549"/>
      <c r="B549"/>
      <c r="C549" s="144">
        <v>525</v>
      </c>
      <c r="D549" s="145">
        <f t="shared" si="16"/>
        <v>3.7222023747374791</v>
      </c>
      <c r="E549" s="146">
        <v>16304072.59340455</v>
      </c>
      <c r="F549" s="147">
        <v>13495256.469486125</v>
      </c>
      <c r="G549" s="148">
        <v>14092876.269160995</v>
      </c>
    </row>
    <row r="550" spans="1:7" x14ac:dyDescent="0.3">
      <c r="A550"/>
      <c r="B550"/>
      <c r="C550" s="144">
        <v>526</v>
      </c>
      <c r="D550" s="145">
        <f t="shared" si="16"/>
        <v>3.7327397864353027</v>
      </c>
      <c r="E550" s="146">
        <v>16309236.664000355</v>
      </c>
      <c r="F550" s="147">
        <v>13504153.640404003</v>
      </c>
      <c r="G550" s="148">
        <v>14100442.20667319</v>
      </c>
    </row>
    <row r="551" spans="1:7" x14ac:dyDescent="0.3">
      <c r="A551"/>
      <c r="B551"/>
      <c r="C551" s="144">
        <v>527</v>
      </c>
      <c r="D551" s="145">
        <f t="shared" si="16"/>
        <v>3.7432994524510201</v>
      </c>
      <c r="E551" s="146">
        <v>16314401.416668221</v>
      </c>
      <c r="F551" s="147">
        <v>13513047.067441825</v>
      </c>
      <c r="G551" s="148">
        <v>14108005.855839245</v>
      </c>
    </row>
    <row r="552" spans="1:7" x14ac:dyDescent="0.3">
      <c r="A552"/>
      <c r="B552"/>
      <c r="C552" s="144">
        <v>528</v>
      </c>
      <c r="D552" s="145">
        <f t="shared" si="16"/>
        <v>3.7538814669829081</v>
      </c>
      <c r="E552" s="146">
        <v>16319566.851901952</v>
      </c>
      <c r="F552" s="147">
        <v>13521936.770461425</v>
      </c>
      <c r="G552" s="148">
        <v>14115567.229564346</v>
      </c>
    </row>
    <row r="553" spans="1:7" x14ac:dyDescent="0.3">
      <c r="A553"/>
      <c r="B553"/>
      <c r="C553" s="144">
        <v>529</v>
      </c>
      <c r="D553" s="145">
        <f t="shared" si="16"/>
        <v>3.7644859248285965</v>
      </c>
      <c r="E553" s="146">
        <v>16324732.970257087</v>
      </c>
      <c r="F553" s="147">
        <v>13530822.769305693</v>
      </c>
      <c r="G553" s="148">
        <v>14123126.340766015</v>
      </c>
    </row>
    <row r="554" spans="1:7" x14ac:dyDescent="0.3">
      <c r="A554"/>
      <c r="B554"/>
      <c r="C554" s="144">
        <v>530</v>
      </c>
      <c r="D554" s="145">
        <f t="shared" si="16"/>
        <v>3.7751129213901637</v>
      </c>
      <c r="E554" s="146">
        <v>16329899.772350753</v>
      </c>
      <c r="F554" s="147">
        <v>13539705.083799029</v>
      </c>
      <c r="G554" s="148">
        <v>14130683.202374322</v>
      </c>
    </row>
    <row r="555" spans="1:7" x14ac:dyDescent="0.3">
      <c r="A555"/>
      <c r="B555"/>
      <c r="C555" s="144">
        <v>531</v>
      </c>
      <c r="D555" s="145">
        <f t="shared" si="16"/>
        <v>3.7857625526792886</v>
      </c>
      <c r="E555" s="146">
        <v>16335067.258861458</v>
      </c>
      <c r="F555" s="147">
        <v>13548583.733747873</v>
      </c>
      <c r="G555" s="148">
        <v>14138237.827332094</v>
      </c>
    </row>
    <row r="556" spans="1:7" x14ac:dyDescent="0.3">
      <c r="A556"/>
      <c r="B556"/>
      <c r="C556" s="144">
        <v>532</v>
      </c>
      <c r="D556" s="145">
        <f t="shared" si="16"/>
        <v>3.7964349153224517</v>
      </c>
      <c r="E556" s="146">
        <v>16340235.430528965</v>
      </c>
      <c r="F556" s="147">
        <v>13557458.738941163</v>
      </c>
      <c r="G556" s="148">
        <v>14145790.228595119</v>
      </c>
    </row>
    <row r="557" spans="1:7" x14ac:dyDescent="0.3">
      <c r="A557"/>
      <c r="B557"/>
      <c r="C557" s="144">
        <v>533</v>
      </c>
      <c r="D557" s="145">
        <f t="shared" si="16"/>
        <v>3.8071301065661989</v>
      </c>
      <c r="E557" s="146">
        <v>16345404.288154101</v>
      </c>
      <c r="F557" s="147">
        <v>13566330.119150862</v>
      </c>
      <c r="G557" s="148">
        <v>14153340.419132371</v>
      </c>
    </row>
    <row r="558" spans="1:7" x14ac:dyDescent="0.3">
      <c r="A558"/>
      <c r="B558"/>
      <c r="C558" s="144">
        <v>534</v>
      </c>
      <c r="D558" s="145">
        <f t="shared" si="16"/>
        <v>3.8178482242824563</v>
      </c>
      <c r="E558" s="146">
        <v>16350573.832598623</v>
      </c>
      <c r="F558" s="147">
        <v>13575197.894132439</v>
      </c>
      <c r="G558" s="148">
        <v>14160888.411926212</v>
      </c>
    </row>
    <row r="559" spans="1:7" x14ac:dyDescent="0.3">
      <c r="A559"/>
      <c r="B559"/>
      <c r="C559" s="144">
        <v>535</v>
      </c>
      <c r="D559" s="145">
        <f t="shared" si="16"/>
        <v>3.8285893669739037</v>
      </c>
      <c r="E559" s="146">
        <v>16355744.06478505</v>
      </c>
      <c r="F559" s="147">
        <v>13584062.083625354</v>
      </c>
      <c r="G559" s="148">
        <v>14168434.21997264</v>
      </c>
    </row>
    <row r="560" spans="1:7" x14ac:dyDescent="0.3">
      <c r="A560"/>
      <c r="B560"/>
      <c r="C560" s="144">
        <v>536</v>
      </c>
      <c r="D560" s="145">
        <f t="shared" si="16"/>
        <v>3.839353633779409</v>
      </c>
      <c r="E560" s="146">
        <v>16360914.98569653</v>
      </c>
      <c r="F560" s="147">
        <v>13592922.707353573</v>
      </c>
      <c r="G560" s="148">
        <v>14175977.85628148</v>
      </c>
    </row>
    <row r="561" spans="1:7" x14ac:dyDescent="0.3">
      <c r="A561"/>
      <c r="B561"/>
      <c r="C561" s="144">
        <v>537</v>
      </c>
      <c r="D561" s="145">
        <f t="shared" si="16"/>
        <v>3.850141124479515</v>
      </c>
      <c r="E561" s="146">
        <v>16366086.596376691</v>
      </c>
      <c r="F561" s="147">
        <v>13601779.785026066</v>
      </c>
      <c r="G561" s="148">
        <v>14183519.33387663</v>
      </c>
    </row>
    <row r="562" spans="1:7" x14ac:dyDescent="0.3">
      <c r="A562"/>
      <c r="B562"/>
      <c r="C562" s="144">
        <v>538</v>
      </c>
      <c r="D562" s="145">
        <f t="shared" si="16"/>
        <v>3.8609519395019913</v>
      </c>
      <c r="E562" s="146">
        <v>16371258.897929516</v>
      </c>
      <c r="F562" s="147">
        <v>13610633.336337291</v>
      </c>
      <c r="G562" s="148">
        <v>14191058.665796285</v>
      </c>
    </row>
    <row r="563" spans="1:7" x14ac:dyDescent="0.3">
      <c r="A563"/>
      <c r="B563"/>
      <c r="C563" s="144">
        <v>539</v>
      </c>
      <c r="D563" s="145">
        <f t="shared" si="16"/>
        <v>3.8717861799274425</v>
      </c>
      <c r="E563" s="146">
        <v>16376431.891519181</v>
      </c>
      <c r="F563" s="147">
        <v>13619483.380967699</v>
      </c>
      <c r="G563" s="148">
        <v>14198595.865093164</v>
      </c>
    </row>
    <row r="564" spans="1:7" x14ac:dyDescent="0.3">
      <c r="A564"/>
      <c r="B564"/>
      <c r="C564" s="144">
        <v>540</v>
      </c>
      <c r="D564" s="145">
        <f t="shared" si="16"/>
        <v>3.8826439474949819</v>
      </c>
      <c r="E564" s="146">
        <v>16381605.578369964</v>
      </c>
      <c r="F564" s="147">
        <v>13628329.938584242</v>
      </c>
      <c r="G564" s="148">
        <v>14206130.944834743</v>
      </c>
    </row>
    <row r="565" spans="1:7" x14ac:dyDescent="0.3">
      <c r="A565"/>
      <c r="B565"/>
      <c r="C565" s="144">
        <v>541</v>
      </c>
      <c r="D565" s="145">
        <f t="shared" si="16"/>
        <v>3.8935253446079598</v>
      </c>
      <c r="E565" s="146">
        <v>16386779.959766109</v>
      </c>
      <c r="F565" s="147">
        <v>13637173.02884087</v>
      </c>
      <c r="G565" s="148">
        <v>14213663.918103501</v>
      </c>
    </row>
    <row r="566" spans="1:7" x14ac:dyDescent="0.3">
      <c r="A566"/>
      <c r="B566"/>
      <c r="C566" s="144">
        <v>542</v>
      </c>
      <c r="D566" s="145">
        <f t="shared" si="16"/>
        <v>3.9044304743397604</v>
      </c>
      <c r="E566" s="146">
        <v>16391955.037051685</v>
      </c>
      <c r="F566" s="147">
        <v>13646012.671379028</v>
      </c>
      <c r="G566" s="148">
        <v>14221194.797997164</v>
      </c>
    </row>
    <row r="567" spans="1:7" x14ac:dyDescent="0.3">
      <c r="A567"/>
      <c r="B567"/>
      <c r="C567" s="144">
        <v>543</v>
      </c>
      <c r="D567" s="145">
        <f t="shared" si="16"/>
        <v>3.9153594404396621</v>
      </c>
      <c r="E567" s="146">
        <v>16397130.811630517</v>
      </c>
      <c r="F567" s="147">
        <v>13654848.885828171</v>
      </c>
      <c r="G567" s="148">
        <v>14228723.597628916</v>
      </c>
    </row>
    <row r="568" spans="1:7" x14ac:dyDescent="0.3">
      <c r="A568"/>
      <c r="B568"/>
      <c r="C568" s="144">
        <v>544</v>
      </c>
      <c r="D568" s="145">
        <f t="shared" si="16"/>
        <v>3.9263123473387549</v>
      </c>
      <c r="E568" s="146">
        <v>16402307.284966024</v>
      </c>
      <c r="F568" s="147">
        <v>13663681.691806246</v>
      </c>
      <c r="G568" s="148">
        <v>14236250.330127683</v>
      </c>
    </row>
    <row r="569" spans="1:7" x14ac:dyDescent="0.3">
      <c r="A569"/>
      <c r="B569"/>
      <c r="C569" s="144">
        <v>545</v>
      </c>
      <c r="D569" s="145">
        <f t="shared" si="16"/>
        <v>3.9372893001559333</v>
      </c>
      <c r="E569" s="146">
        <v>16407484.458581161</v>
      </c>
      <c r="F569" s="147">
        <v>13672511.108920235</v>
      </c>
      <c r="G569" s="148">
        <v>14243775.00863836</v>
      </c>
    </row>
    <row r="570" spans="1:7" x14ac:dyDescent="0.3">
      <c r="A570"/>
      <c r="B570"/>
      <c r="C570" s="144">
        <v>546</v>
      </c>
      <c r="D570" s="145">
        <f t="shared" si="16"/>
        <v>3.9482904047039455</v>
      </c>
      <c r="E570" s="146">
        <v>16412662.33405829</v>
      </c>
      <c r="F570" s="147">
        <v>13681337.156766625</v>
      </c>
      <c r="G570" s="148">
        <v>14251297.646322068</v>
      </c>
    </row>
    <row r="571" spans="1:7" x14ac:dyDescent="0.3">
      <c r="A571"/>
      <c r="B571"/>
      <c r="C571" s="144">
        <v>547</v>
      </c>
      <c r="D571" s="145">
        <f t="shared" si="16"/>
        <v>3.9593157674955153</v>
      </c>
      <c r="E571" s="146">
        <v>16417840.913039096</v>
      </c>
      <c r="F571" s="147">
        <v>13690159.854931936</v>
      </c>
      <c r="G571" s="148">
        <v>14258818.256356401</v>
      </c>
    </row>
    <row r="572" spans="1:7" x14ac:dyDescent="0.3">
      <c r="A572"/>
      <c r="B572"/>
      <c r="C572" s="144">
        <v>548</v>
      </c>
      <c r="D572" s="145">
        <f t="shared" si="16"/>
        <v>3.9703654957495296</v>
      </c>
      <c r="E572" s="146">
        <v>16423020.19722449</v>
      </c>
      <c r="F572" s="147">
        <v>13698979.222993219</v>
      </c>
      <c r="G572" s="148">
        <v>14266336.8519357</v>
      </c>
    </row>
    <row r="573" spans="1:7" x14ac:dyDescent="0.3">
      <c r="A573"/>
      <c r="B573"/>
      <c r="C573" s="144">
        <v>549</v>
      </c>
      <c r="D573" s="145">
        <f t="shared" si="16"/>
        <v>3.9814396973972936</v>
      </c>
      <c r="E573" s="146">
        <v>16428200.188374531</v>
      </c>
      <c r="F573" s="147">
        <v>13707795.280518591</v>
      </c>
      <c r="G573" s="148">
        <v>14273853.446271291</v>
      </c>
    </row>
    <row r="574" spans="1:7" x14ac:dyDescent="0.3">
      <c r="A574"/>
      <c r="B574"/>
      <c r="C574" s="144">
        <v>550</v>
      </c>
      <c r="D574" s="145">
        <f t="shared" si="16"/>
        <v>3.9925384810888587</v>
      </c>
      <c r="E574" s="146">
        <v>16433380.888308333</v>
      </c>
      <c r="F574" s="147">
        <v>13716608.047067709</v>
      </c>
      <c r="G574" s="148">
        <v>14281368.052591765</v>
      </c>
    </row>
    <row r="575" spans="1:7" x14ac:dyDescent="0.3">
      <c r="A575"/>
      <c r="B575"/>
      <c r="C575" s="144">
        <v>551</v>
      </c>
      <c r="D575" s="145">
        <f t="shared" si="16"/>
        <v>4.003661956199414</v>
      </c>
      <c r="E575" s="146">
        <v>16438562.298904002</v>
      </c>
      <c r="F575" s="147">
        <v>13725417.54219231</v>
      </c>
      <c r="G575" s="148">
        <v>14288880.684143234</v>
      </c>
    </row>
    <row r="576" spans="1:7" x14ac:dyDescent="0.3">
      <c r="A576"/>
      <c r="B576"/>
      <c r="C576" s="144">
        <v>552</v>
      </c>
      <c r="D576" s="145">
        <f t="shared" si="16"/>
        <v>4.0148102328357593</v>
      </c>
      <c r="E576" s="146">
        <v>16443744.422098543</v>
      </c>
      <c r="F576" s="147">
        <v>13734223.785436722</v>
      </c>
      <c r="G576" s="148">
        <v>14296391.354189605</v>
      </c>
    </row>
    <row r="577" spans="1:7" x14ac:dyDescent="0.3">
      <c r="A577"/>
      <c r="B577"/>
      <c r="C577" s="144">
        <v>553</v>
      </c>
      <c r="D577" s="145">
        <f t="shared" si="16"/>
        <v>4.0259834218428407</v>
      </c>
      <c r="E577" s="146">
        <v>16448927.259887805</v>
      </c>
      <c r="F577" s="147">
        <v>13743026.796338372</v>
      </c>
      <c r="G577" s="148">
        <v>14303900.07601285</v>
      </c>
    </row>
    <row r="578" spans="1:7" x14ac:dyDescent="0.3">
      <c r="A578"/>
      <c r="B578"/>
      <c r="C578" s="144">
        <v>554</v>
      </c>
      <c r="D578" s="145">
        <f t="shared" si="16"/>
        <v>4.0371816348103655</v>
      </c>
      <c r="E578" s="146">
        <v>16454110.814326428</v>
      </c>
      <c r="F578" s="147">
        <v>13751826.594428321</v>
      </c>
      <c r="G578" s="148">
        <v>14311406.862913277</v>
      </c>
    </row>
    <row r="579" spans="1:7" x14ac:dyDescent="0.3">
      <c r="A579"/>
      <c r="B579"/>
      <c r="C579" s="144">
        <v>555</v>
      </c>
      <c r="D579" s="145">
        <f t="shared" si="16"/>
        <v>4.0484049840794851</v>
      </c>
      <c r="E579" s="146">
        <v>16459295.087527746</v>
      </c>
      <c r="F579" s="147">
        <v>13760623.199231753</v>
      </c>
      <c r="G579" s="148">
        <v>14318911.72820982</v>
      </c>
    </row>
    <row r="580" spans="1:7" x14ac:dyDescent="0.3">
      <c r="A580"/>
      <c r="B580"/>
      <c r="C580" s="144">
        <v>556</v>
      </c>
      <c r="D580" s="145">
        <f t="shared" si="16"/>
        <v>4.0596535827495623</v>
      </c>
      <c r="E580" s="146">
        <v>16464480.08166378</v>
      </c>
      <c r="F580" s="147">
        <v>13769416.630268523</v>
      </c>
      <c r="G580" s="148">
        <v>14326414.685240299</v>
      </c>
    </row>
    <row r="581" spans="1:7" x14ac:dyDescent="0.3">
      <c r="A581"/>
      <c r="B581"/>
      <c r="C581" s="144">
        <v>557</v>
      </c>
      <c r="D581" s="145">
        <f t="shared" si="16"/>
        <v>4.0709275446850075</v>
      </c>
      <c r="E581" s="146">
        <v>16469665.798965149</v>
      </c>
      <c r="F581" s="147">
        <v>13778206.907053674</v>
      </c>
      <c r="G581" s="148">
        <v>14333915.747361725</v>
      </c>
    </row>
    <row r="582" spans="1:7" x14ac:dyDescent="0.3">
      <c r="A582"/>
      <c r="B582"/>
      <c r="C582" s="144">
        <v>558</v>
      </c>
      <c r="D582" s="145">
        <f t="shared" si="16"/>
        <v>4.0822269845221948</v>
      </c>
      <c r="E582" s="146">
        <v>16474852.24172104</v>
      </c>
      <c r="F582" s="147">
        <v>13786994.049097948</v>
      </c>
      <c r="G582" s="148">
        <v>14341414.92795058</v>
      </c>
    </row>
    <row r="583" spans="1:7" x14ac:dyDescent="0.3">
      <c r="A583"/>
      <c r="B583"/>
      <c r="C583" s="144">
        <v>559</v>
      </c>
      <c r="D583" s="145">
        <f t="shared" si="16"/>
        <v>4.0935520176764557</v>
      </c>
      <c r="E583" s="146">
        <v>16480039.412279174</v>
      </c>
      <c r="F583" s="147">
        <v>13795778.075908327</v>
      </c>
      <c r="G583" s="148">
        <v>14348912.240403101</v>
      </c>
    </row>
    <row r="584" spans="1:7" x14ac:dyDescent="0.3">
      <c r="A584"/>
      <c r="B584"/>
      <c r="C584" s="144">
        <v>560</v>
      </c>
      <c r="D584" s="145">
        <f t="shared" si="16"/>
        <v>4.1049027603491517</v>
      </c>
      <c r="E584" s="146">
        <v>16485227.313045751</v>
      </c>
      <c r="F584" s="147">
        <v>13804559.006988551</v>
      </c>
      <c r="G584" s="148">
        <v>14356407.698135575</v>
      </c>
    </row>
    <row r="585" spans="1:7" x14ac:dyDescent="0.3">
      <c r="A585"/>
      <c r="B585"/>
      <c r="C585" s="144">
        <v>561</v>
      </c>
      <c r="D585" s="145">
        <f t="shared" si="16"/>
        <v>4.1162793295348292</v>
      </c>
      <c r="E585" s="146">
        <v>16490415.946485443</v>
      </c>
      <c r="F585" s="147">
        <v>13813336.861839656</v>
      </c>
      <c r="G585" s="148">
        <v>14363901.314584648</v>
      </c>
    </row>
    <row r="586" spans="1:7" x14ac:dyDescent="0.3">
      <c r="A586"/>
      <c r="B586"/>
      <c r="C586" s="144">
        <v>562</v>
      </c>
      <c r="D586" s="145">
        <f t="shared" si="16"/>
        <v>4.127681843028455</v>
      </c>
      <c r="E586" s="146">
        <v>16495605.315121328</v>
      </c>
      <c r="F586" s="147">
        <v>13822111.659960495</v>
      </c>
      <c r="G586" s="148">
        <v>14371393.103207603</v>
      </c>
    </row>
    <row r="587" spans="1:7" x14ac:dyDescent="0.3">
      <c r="A587"/>
      <c r="B587"/>
      <c r="C587" s="144">
        <v>563</v>
      </c>
      <c r="D587" s="145">
        <f t="shared" si="16"/>
        <v>4.1391104194327335</v>
      </c>
      <c r="E587" s="146">
        <v>16500795.421534905</v>
      </c>
      <c r="F587" s="147">
        <v>13830883.420848276</v>
      </c>
      <c r="G587" s="148">
        <v>14378883.077482689</v>
      </c>
    </row>
    <row r="588" spans="1:7" x14ac:dyDescent="0.3">
      <c r="A588"/>
      <c r="B588"/>
      <c r="C588" s="144">
        <v>564</v>
      </c>
      <c r="D588" s="145">
        <f t="shared" si="16"/>
        <v>4.1505651781655128</v>
      </c>
      <c r="E588" s="146">
        <v>16505986.268366052</v>
      </c>
      <c r="F588" s="147">
        <v>13839652.163999099</v>
      </c>
      <c r="G588" s="148">
        <v>14386371.250909399</v>
      </c>
    </row>
    <row r="589" spans="1:7" x14ac:dyDescent="0.3">
      <c r="A589"/>
      <c r="B589"/>
      <c r="C589" s="144">
        <v>565</v>
      </c>
      <c r="D589" s="145">
        <f t="shared" si="16"/>
        <v>4.1620462394672639</v>
      </c>
      <c r="E589" s="146">
        <v>16511177.858313026</v>
      </c>
      <c r="F589" s="147">
        <v>13848417.908908492</v>
      </c>
      <c r="G589" s="148">
        <v>14393857.637008809</v>
      </c>
    </row>
    <row r="590" spans="1:7" x14ac:dyDescent="0.3">
      <c r="A590"/>
      <c r="B590"/>
      <c r="C590" s="144">
        <v>566</v>
      </c>
      <c r="D590" s="145">
        <f t="shared" si="16"/>
        <v>4.1735537244086602</v>
      </c>
      <c r="E590" s="146">
        <v>16516370.194132444</v>
      </c>
      <c r="F590" s="147">
        <v>13857180.675071947</v>
      </c>
      <c r="G590" s="148">
        <v>14401342.249323854</v>
      </c>
    </row>
    <row r="591" spans="1:7" x14ac:dyDescent="0.3">
      <c r="A591"/>
      <c r="B591"/>
      <c r="C591" s="144">
        <v>567</v>
      </c>
      <c r="D591" s="145">
        <f t="shared" si="16"/>
        <v>4.1850877548982357</v>
      </c>
      <c r="E591" s="146">
        <v>16521563.278639268</v>
      </c>
      <c r="F591" s="147">
        <v>13865940.481985465</v>
      </c>
      <c r="G591" s="148">
        <v>14408825.101419693</v>
      </c>
    </row>
    <row r="592" spans="1:7" x14ac:dyDescent="0.3">
      <c r="A592"/>
      <c r="B592"/>
      <c r="C592" s="144">
        <v>568</v>
      </c>
      <c r="D592" s="145">
        <f t="shared" si="16"/>
        <v>4.1966484536901332</v>
      </c>
      <c r="E592" s="146">
        <v>16526757.114706839</v>
      </c>
      <c r="F592" s="147">
        <v>13874697.349146094</v>
      </c>
      <c r="G592" s="148">
        <v>14416306.206883974</v>
      </c>
    </row>
    <row r="593" spans="1:7" x14ac:dyDescent="0.3">
      <c r="A593"/>
      <c r="B593"/>
      <c r="C593" s="144">
        <v>569</v>
      </c>
      <c r="D593" s="145">
        <f t="shared" si="16"/>
        <v>4.2082359443919453</v>
      </c>
      <c r="E593" s="146">
        <v>16531951.705266843</v>
      </c>
      <c r="F593" s="147">
        <v>13883451.296052486</v>
      </c>
      <c r="G593" s="148">
        <v>14423785.579327201</v>
      </c>
    </row>
    <row r="594" spans="1:7" x14ac:dyDescent="0.3">
      <c r="A594"/>
      <c r="B594"/>
      <c r="C594" s="144">
        <v>570</v>
      </c>
      <c r="D594" s="145">
        <f t="shared" si="16"/>
        <v>4.219850351472644</v>
      </c>
      <c r="E594" s="146">
        <v>16537147.053309334</v>
      </c>
      <c r="F594" s="147">
        <v>13892202.342205428</v>
      </c>
      <c r="G594" s="148">
        <v>14431263.232383037</v>
      </c>
    </row>
    <row r="595" spans="1:7" x14ac:dyDescent="0.3">
      <c r="A595"/>
      <c r="B595"/>
      <c r="C595" s="144">
        <v>571</v>
      </c>
      <c r="D595" s="145">
        <f t="shared" si="16"/>
        <v>4.2314918002705992</v>
      </c>
      <c r="E595" s="146">
        <v>16542343.16188276</v>
      </c>
      <c r="F595" s="147">
        <v>13900950.507108403</v>
      </c>
      <c r="G595" s="148">
        <v>14438739.179708639</v>
      </c>
    </row>
    <row r="596" spans="1:7" x14ac:dyDescent="0.3">
      <c r="A596"/>
      <c r="B596"/>
      <c r="C596" s="144">
        <v>572</v>
      </c>
      <c r="D596" s="145">
        <f t="shared" si="16"/>
        <v>4.2431604170017003</v>
      </c>
      <c r="E596" s="146">
        <v>16547540.034093957</v>
      </c>
      <c r="F596" s="147">
        <v>13909695.810268151</v>
      </c>
      <c r="G596" s="148">
        <v>14446213.434984997</v>
      </c>
    </row>
    <row r="597" spans="1:7" x14ac:dyDescent="0.3">
      <c r="A597"/>
      <c r="B597"/>
      <c r="C597" s="144">
        <v>573</v>
      </c>
      <c r="D597" s="145">
        <f t="shared" si="16"/>
        <v>4.2548563287675618</v>
      </c>
      <c r="E597" s="146">
        <v>16552737.673108187</v>
      </c>
      <c r="F597" s="147">
        <v>13918438.271195192</v>
      </c>
      <c r="G597" s="148">
        <v>14453686.011917254</v>
      </c>
    </row>
    <row r="598" spans="1:7" x14ac:dyDescent="0.3">
      <c r="A598"/>
      <c r="B598"/>
      <c r="C598" s="144">
        <v>574</v>
      </c>
      <c r="D598" s="145">
        <f t="shared" si="16"/>
        <v>4.2665796635638324</v>
      </c>
      <c r="E598" s="146">
        <v>16557936.082149159</v>
      </c>
      <c r="F598" s="147">
        <v>13927177.909404431</v>
      </c>
      <c r="G598" s="148">
        <v>14461156.924235066</v>
      </c>
    </row>
    <row r="599" spans="1:7" x14ac:dyDescent="0.3">
      <c r="A599"/>
      <c r="B599"/>
      <c r="C599" s="144">
        <v>575</v>
      </c>
      <c r="D599" s="145">
        <f t="shared" si="16"/>
        <v>4.2783305502886</v>
      </c>
      <c r="E599" s="146">
        <v>16563135.26449907</v>
      </c>
      <c r="F599" s="147">
        <v>13935914.744415661</v>
      </c>
      <c r="G599" s="148">
        <v>14468626.185692934</v>
      </c>
    </row>
    <row r="600" spans="1:7" x14ac:dyDescent="0.3">
      <c r="A600"/>
      <c r="B600"/>
      <c r="C600" s="144">
        <v>576</v>
      </c>
      <c r="D600" s="145">
        <f t="shared" si="16"/>
        <v>4.2901091187508955</v>
      </c>
      <c r="E600" s="146">
        <v>16568335.223498622</v>
      </c>
      <c r="F600" s="147">
        <v>13944648.795754183</v>
      </c>
      <c r="G600" s="148">
        <v>14476093.810070559</v>
      </c>
    </row>
    <row r="601" spans="1:7" x14ac:dyDescent="0.3">
      <c r="A601"/>
      <c r="B601"/>
      <c r="C601" s="144">
        <v>577</v>
      </c>
      <c r="D601" s="145">
        <f t="shared" si="16"/>
        <v>4.3019154996792945</v>
      </c>
      <c r="E601" s="146">
        <v>16573535.962547081</v>
      </c>
      <c r="F601" s="147">
        <v>13953380.08295133</v>
      </c>
      <c r="G601" s="148">
        <v>14483559.81117318</v>
      </c>
    </row>
    <row r="602" spans="1:7" x14ac:dyDescent="0.3">
      <c r="A602"/>
      <c r="B602"/>
      <c r="C602" s="144">
        <v>578</v>
      </c>
      <c r="D602" s="145">
        <f t="shared" ref="D602:D665" si="17">-LN(1-C602/$C$24)/$D$24</f>
        <v>4.3137498247306256</v>
      </c>
      <c r="E602" s="146">
        <v>16578737.485102316</v>
      </c>
      <c r="F602" s="147">
        <v>13962108.625545043</v>
      </c>
      <c r="G602" s="148">
        <v>14491024.202831946</v>
      </c>
    </row>
    <row r="603" spans="1:7" x14ac:dyDescent="0.3">
      <c r="A603"/>
      <c r="B603"/>
      <c r="C603" s="144">
        <v>579</v>
      </c>
      <c r="D603" s="145">
        <f t="shared" si="17"/>
        <v>4.3256122264987775</v>
      </c>
      <c r="E603" s="146">
        <v>16583939.794680839</v>
      </c>
      <c r="F603" s="147">
        <v>13970834.443080457</v>
      </c>
      <c r="G603" s="148">
        <v>14498486.998904258</v>
      </c>
    </row>
    <row r="604" spans="1:7" x14ac:dyDescent="0.3">
      <c r="A604"/>
      <c r="B604"/>
      <c r="C604" s="144">
        <v>580</v>
      </c>
      <c r="D604" s="145">
        <f t="shared" si="17"/>
        <v>4.3375028385236147</v>
      </c>
      <c r="E604" s="146">
        <v>16589142.894857885</v>
      </c>
      <c r="F604" s="147">
        <v>13979557.55511046</v>
      </c>
      <c r="G604" s="148">
        <v>14505948.213274142</v>
      </c>
    </row>
    <row r="605" spans="1:7" x14ac:dyDescent="0.3">
      <c r="A605"/>
      <c r="B605"/>
      <c r="C605" s="144">
        <v>581</v>
      </c>
      <c r="D605" s="145">
        <f t="shared" si="17"/>
        <v>4.3494217952999961</v>
      </c>
      <c r="E605" s="146">
        <v>16594346.789267438</v>
      </c>
      <c r="F605" s="147">
        <v>13988277.981196271</v>
      </c>
      <c r="G605" s="148">
        <v>14513407.85985261</v>
      </c>
    </row>
    <row r="606" spans="1:7" x14ac:dyDescent="0.3">
      <c r="A606"/>
      <c r="B606"/>
      <c r="C606" s="144">
        <v>582</v>
      </c>
      <c r="D606" s="145">
        <f t="shared" si="17"/>
        <v>4.3613692322869024</v>
      </c>
      <c r="E606" s="146">
        <v>16599551.481602328</v>
      </c>
      <c r="F606" s="147">
        <v>13996995.740908016</v>
      </c>
      <c r="G606" s="148">
        <v>14520865.952578032</v>
      </c>
    </row>
    <row r="607" spans="1:7" x14ac:dyDescent="0.3">
      <c r="A607"/>
      <c r="B607"/>
      <c r="C607" s="144">
        <v>583</v>
      </c>
      <c r="D607" s="145">
        <f t="shared" si="17"/>
        <v>4.3733452859166775</v>
      </c>
      <c r="E607" s="146">
        <v>16604756.975614272</v>
      </c>
      <c r="F607" s="147">
        <v>14005710.853825318</v>
      </c>
      <c r="G607" s="148">
        <v>14528322.505416505</v>
      </c>
    </row>
    <row r="608" spans="1:7" x14ac:dyDescent="0.3">
      <c r="A608"/>
      <c r="B608"/>
      <c r="C608" s="144">
        <v>584</v>
      </c>
      <c r="D608" s="145">
        <f t="shared" si="17"/>
        <v>4.3853500936043677</v>
      </c>
      <c r="E608" s="146">
        <v>16609963.275113968</v>
      </c>
      <c r="F608" s="147">
        <v>14014423.339537881</v>
      </c>
      <c r="G608" s="148">
        <v>14535777.532362243</v>
      </c>
    </row>
    <row r="609" spans="1:7" x14ac:dyDescent="0.3">
      <c r="A609"/>
      <c r="B609"/>
      <c r="C609" s="144">
        <v>585</v>
      </c>
      <c r="D609" s="145">
        <f t="shared" si="17"/>
        <v>4.3973837937571929</v>
      </c>
      <c r="E609" s="146">
        <v>16615170.383971164</v>
      </c>
      <c r="F609" s="147">
        <v>14023133.217646072</v>
      </c>
      <c r="G609" s="148">
        <v>14543231.047437938</v>
      </c>
    </row>
    <row r="610" spans="1:7" x14ac:dyDescent="0.3">
      <c r="A610"/>
      <c r="B610"/>
      <c r="C610" s="144">
        <v>586</v>
      </c>
      <c r="D610" s="145">
        <f t="shared" si="17"/>
        <v>4.4094465257841131</v>
      </c>
      <c r="E610" s="146">
        <v>16620378.306114737</v>
      </c>
      <c r="F610" s="147">
        <v>14031840.507761505</v>
      </c>
      <c r="G610" s="148">
        <v>14550683.064695159</v>
      </c>
    </row>
    <row r="611" spans="1:7" x14ac:dyDescent="0.3">
      <c r="A611"/>
      <c r="B611"/>
      <c r="C611" s="144">
        <v>587</v>
      </c>
      <c r="D611" s="145">
        <f t="shared" si="17"/>
        <v>4.4215384301055209</v>
      </c>
      <c r="E611" s="146">
        <v>16625587.045532795</v>
      </c>
      <c r="F611" s="147">
        <v>14040545.229507659</v>
      </c>
      <c r="G611" s="148">
        <v>14558133.598214751</v>
      </c>
    </row>
    <row r="612" spans="1:7" x14ac:dyDescent="0.3">
      <c r="A612"/>
      <c r="B612"/>
      <c r="C612" s="144">
        <v>588</v>
      </c>
      <c r="D612" s="145">
        <f t="shared" si="17"/>
        <v>4.4336596481630526</v>
      </c>
      <c r="E612" s="146">
        <v>16630796.606272761</v>
      </c>
      <c r="F612" s="147">
        <v>14049247.402520454</v>
      </c>
      <c r="G612" s="148">
        <v>14565582.662107201</v>
      </c>
    </row>
    <row r="613" spans="1:7" x14ac:dyDescent="0.3">
      <c r="A613"/>
      <c r="B613"/>
      <c r="C613" s="144">
        <v>589</v>
      </c>
      <c r="D613" s="145">
        <f t="shared" si="17"/>
        <v>4.4458103224295114</v>
      </c>
      <c r="E613" s="146">
        <v>16636006.992441457</v>
      </c>
      <c r="F613" s="147">
        <v>14057947.046448857</v>
      </c>
      <c r="G613" s="148">
        <v>14573030.27051306</v>
      </c>
    </row>
    <row r="614" spans="1:7" x14ac:dyDescent="0.3">
      <c r="A614"/>
      <c r="B614"/>
      <c r="C614" s="144">
        <v>590</v>
      </c>
      <c r="D614" s="145">
        <f t="shared" si="17"/>
        <v>4.4579905964189175</v>
      </c>
      <c r="E614" s="146">
        <v>16641218.20820524</v>
      </c>
      <c r="F614" s="147">
        <v>14066644.180955496</v>
      </c>
      <c r="G614" s="148">
        <v>14580476.43760333</v>
      </c>
    </row>
    <row r="615" spans="1:7" x14ac:dyDescent="0.3">
      <c r="A615"/>
      <c r="B615"/>
      <c r="C615" s="144">
        <v>591</v>
      </c>
      <c r="D615" s="145">
        <f t="shared" si="17"/>
        <v>4.470200614696676</v>
      </c>
      <c r="E615" s="146">
        <v>16646430.257790076</v>
      </c>
      <c r="F615" s="147">
        <v>14075338.82571725</v>
      </c>
      <c r="G615" s="148">
        <v>14587921.177579883</v>
      </c>
    </row>
    <row r="616" spans="1:7" x14ac:dyDescent="0.3">
      <c r="A616"/>
      <c r="B616"/>
      <c r="C616" s="144">
        <v>592</v>
      </c>
      <c r="D616" s="145">
        <f t="shared" si="17"/>
        <v>4.4824405228898758</v>
      </c>
      <c r="E616" s="146">
        <v>16651643.145481667</v>
      </c>
      <c r="F616" s="147">
        <v>14084031.000425875</v>
      </c>
      <c r="G616" s="148">
        <v>14595364.504675858</v>
      </c>
    </row>
    <row r="617" spans="1:7" x14ac:dyDescent="0.3">
      <c r="A617"/>
      <c r="B617"/>
      <c r="C617" s="144">
        <v>593</v>
      </c>
      <c r="D617" s="145">
        <f t="shared" si="17"/>
        <v>4.4947104676977094</v>
      </c>
      <c r="E617" s="146">
        <v>16656856.875625577</v>
      </c>
      <c r="F617" s="147">
        <v>14092720.724788614</v>
      </c>
      <c r="G617" s="148">
        <v>14602806.433156082</v>
      </c>
    </row>
    <row r="618" spans="1:7" x14ac:dyDescent="0.3">
      <c r="A618"/>
      <c r="B618"/>
      <c r="C618" s="144">
        <v>594</v>
      </c>
      <c r="D618" s="145">
        <f t="shared" si="17"/>
        <v>4.5070105969020213</v>
      </c>
      <c r="E618" s="146">
        <v>16662071.452627344</v>
      </c>
      <c r="F618" s="147">
        <v>14101408.018528815</v>
      </c>
      <c r="G618" s="148">
        <v>14610246.977317501</v>
      </c>
    </row>
    <row r="619" spans="1:7" x14ac:dyDescent="0.3">
      <c r="A619"/>
      <c r="B619"/>
      <c r="C619" s="144">
        <v>595</v>
      </c>
      <c r="D619" s="145">
        <f t="shared" si="17"/>
        <v>4.5193410593779886</v>
      </c>
      <c r="E619" s="146">
        <v>16667286.880952591</v>
      </c>
      <c r="F619" s="147">
        <v>14110092.901386552</v>
      </c>
      <c r="G619" s="148">
        <v>14617686.151489563</v>
      </c>
    </row>
    <row r="620" spans="1:7" x14ac:dyDescent="0.3">
      <c r="A620"/>
      <c r="B620"/>
      <c r="C620" s="144">
        <v>596</v>
      </c>
      <c r="D620" s="145">
        <f t="shared" si="17"/>
        <v>4.5317020051049344</v>
      </c>
      <c r="E620" s="146">
        <v>16672503.165127195</v>
      </c>
      <c r="F620" s="147">
        <v>14118775.393119249</v>
      </c>
      <c r="G620" s="148">
        <v>14625123.970034704</v>
      </c>
    </row>
    <row r="621" spans="1:7" x14ac:dyDescent="0.3">
      <c r="A621"/>
      <c r="B621"/>
      <c r="C621" s="144">
        <v>597</v>
      </c>
      <c r="D621" s="145">
        <f t="shared" si="17"/>
        <v>4.5440935851772695</v>
      </c>
      <c r="E621" s="146">
        <v>16677720.309737397</v>
      </c>
      <c r="F621" s="147">
        <v>14127455.513502322</v>
      </c>
      <c r="G621" s="148">
        <v>14632560.447348723</v>
      </c>
    </row>
    <row r="622" spans="1:7" x14ac:dyDescent="0.3">
      <c r="A622"/>
      <c r="B622"/>
      <c r="C622" s="144">
        <v>598</v>
      </c>
      <c r="D622" s="145">
        <f t="shared" si="17"/>
        <v>4.5565159518155793</v>
      </c>
      <c r="E622" s="146">
        <v>16682938.319429947</v>
      </c>
      <c r="F622" s="147">
        <v>14136133.282329796</v>
      </c>
      <c r="G622" s="148">
        <v>14639995.597861268</v>
      </c>
    </row>
    <row r="623" spans="1:7" x14ac:dyDescent="0.3">
      <c r="A623"/>
      <c r="B623"/>
      <c r="C623" s="144">
        <v>599</v>
      </c>
      <c r="D623" s="145">
        <f t="shared" si="17"/>
        <v>4.5689692583778392</v>
      </c>
      <c r="E623" s="146">
        <v>16688157.198912267</v>
      </c>
      <c r="F623" s="147">
        <v>14144808.719414951</v>
      </c>
      <c r="G623" s="148">
        <v>14647429.436036235</v>
      </c>
    </row>
    <row r="624" spans="1:7" x14ac:dyDescent="0.3">
      <c r="A624"/>
      <c r="B624"/>
      <c r="C624" s="144">
        <v>600</v>
      </c>
      <c r="D624" s="145">
        <f t="shared" si="17"/>
        <v>4.5814536593707746</v>
      </c>
      <c r="E624" s="146">
        <v>16693376.952952588</v>
      </c>
      <c r="F624" s="147">
        <v>14153481.844590966</v>
      </c>
      <c r="G624" s="148">
        <v>14654861.976372253</v>
      </c>
    </row>
    <row r="625" spans="1:7" x14ac:dyDescent="0.3">
      <c r="A625"/>
      <c r="B625"/>
      <c r="C625" s="144">
        <v>601</v>
      </c>
      <c r="D625" s="145">
        <f t="shared" si="17"/>
        <v>4.5939693104613673</v>
      </c>
      <c r="E625" s="146">
        <v>16698597.586380105</v>
      </c>
      <c r="F625" s="147">
        <v>14162152.677711559</v>
      </c>
      <c r="G625" s="148">
        <v>14662293.233403094</v>
      </c>
    </row>
    <row r="626" spans="1:7" x14ac:dyDescent="0.3">
      <c r="A626"/>
      <c r="B626"/>
      <c r="C626" s="144">
        <v>602</v>
      </c>
      <c r="D626" s="145">
        <f t="shared" si="17"/>
        <v>4.6065163684884958</v>
      </c>
      <c r="E626" s="146">
        <v>16703819.10408516</v>
      </c>
      <c r="F626" s="147">
        <v>14170821.238651648</v>
      </c>
      <c r="G626" s="148">
        <v>14669723.221698165</v>
      </c>
    </row>
    <row r="627" spans="1:7" x14ac:dyDescent="0.3">
      <c r="A627"/>
      <c r="B627"/>
      <c r="C627" s="144">
        <v>603</v>
      </c>
      <c r="D627" s="145">
        <f t="shared" si="17"/>
        <v>4.619094991474733</v>
      </c>
      <c r="E627" s="146">
        <v>16709041.511019399</v>
      </c>
      <c r="F627" s="147">
        <v>14179487.54730799</v>
      </c>
      <c r="G627" s="148">
        <v>14677151.955862949</v>
      </c>
    </row>
    <row r="628" spans="1:7" x14ac:dyDescent="0.3">
      <c r="A628"/>
      <c r="B628"/>
      <c r="C628" s="144">
        <v>604</v>
      </c>
      <c r="D628" s="145">
        <f t="shared" si="17"/>
        <v>4.631705338638282</v>
      </c>
      <c r="E628" s="146">
        <v>16714264.812195936</v>
      </c>
      <c r="F628" s="147">
        <v>14188151.623599852</v>
      </c>
      <c r="G628" s="148">
        <v>14684579.450539472</v>
      </c>
    </row>
    <row r="629" spans="1:7" x14ac:dyDescent="0.3">
      <c r="A629"/>
      <c r="B629"/>
      <c r="C629" s="144">
        <v>605</v>
      </c>
      <c r="D629" s="145">
        <f t="shared" si="17"/>
        <v>4.6443475704050758</v>
      </c>
      <c r="E629" s="146">
        <v>16719489.012689542</v>
      </c>
      <c r="F629" s="147">
        <v>14196813.487469664</v>
      </c>
      <c r="G629" s="148">
        <v>14692005.720406771</v>
      </c>
    </row>
    <row r="630" spans="1:7" x14ac:dyDescent="0.3">
      <c r="A630"/>
      <c r="B630"/>
      <c r="C630" s="144">
        <v>606</v>
      </c>
      <c r="D630" s="145">
        <f t="shared" si="17"/>
        <v>4.6570218484210155</v>
      </c>
      <c r="E630" s="146">
        <v>16724714.117636837</v>
      </c>
      <c r="F630" s="147">
        <v>14205473.158883704</v>
      </c>
      <c r="G630" s="148">
        <v>14699430.780181389</v>
      </c>
    </row>
    <row r="631" spans="1:7" x14ac:dyDescent="0.3">
      <c r="A631"/>
      <c r="B631"/>
      <c r="C631" s="144">
        <v>607</v>
      </c>
      <c r="D631" s="145">
        <f t="shared" si="17"/>
        <v>4.6697283355643782</v>
      </c>
      <c r="E631" s="146">
        <v>16729940.132236462</v>
      </c>
      <c r="F631" s="147">
        <v>14214130.657832757</v>
      </c>
      <c r="G631" s="148">
        <v>14706854.644617822</v>
      </c>
    </row>
    <row r="632" spans="1:7" x14ac:dyDescent="0.3">
      <c r="A632"/>
      <c r="B632"/>
      <c r="C632" s="144">
        <v>608</v>
      </c>
      <c r="D632" s="145">
        <f t="shared" si="17"/>
        <v>4.6824671959583721</v>
      </c>
      <c r="E632" s="146">
        <v>16735167.061749291</v>
      </c>
      <c r="F632" s="147">
        <v>14222786.004332785</v>
      </c>
      <c r="G632" s="148">
        <v>14714277.328509033</v>
      </c>
    </row>
    <row r="633" spans="1:7" x14ac:dyDescent="0.3">
      <c r="A633"/>
      <c r="B633"/>
      <c r="C633" s="144">
        <v>609</v>
      </c>
      <c r="D633" s="145">
        <f t="shared" si="17"/>
        <v>4.6952385949838558</v>
      </c>
      <c r="E633" s="146">
        <v>16740394.911498606</v>
      </c>
      <c r="F633" s="147">
        <v>14231439.218425632</v>
      </c>
      <c r="G633" s="148">
        <v>14721698.846686926</v>
      </c>
    </row>
    <row r="634" spans="1:7" x14ac:dyDescent="0.3">
      <c r="A634"/>
      <c r="B634"/>
      <c r="C634" s="144">
        <v>610</v>
      </c>
      <c r="D634" s="145">
        <f t="shared" si="17"/>
        <v>4.7080426992922249</v>
      </c>
      <c r="E634" s="146">
        <v>16745623.686870351</v>
      </c>
      <c r="F634" s="147">
        <v>14240090.320179697</v>
      </c>
      <c r="G634" s="148">
        <v>14729119.214022847</v>
      </c>
    </row>
    <row r="635" spans="1:7" x14ac:dyDescent="0.3">
      <c r="A635"/>
      <c r="B635"/>
      <c r="C635" s="144">
        <v>611</v>
      </c>
      <c r="D635" s="145">
        <f t="shared" si="17"/>
        <v>4.7208796768184529</v>
      </c>
      <c r="E635" s="146">
        <v>16750853.393313281</v>
      </c>
      <c r="F635" s="147">
        <v>14248739.32969062</v>
      </c>
      <c r="G635" s="148">
        <v>14736538.445428096</v>
      </c>
    </row>
    <row r="636" spans="1:7" x14ac:dyDescent="0.3">
      <c r="A636"/>
      <c r="B636"/>
      <c r="C636" s="144">
        <v>612</v>
      </c>
      <c r="D636" s="145">
        <f t="shared" si="17"/>
        <v>4.7337496967943178</v>
      </c>
      <c r="E636" s="146">
        <v>16756084.036339238</v>
      </c>
      <c r="F636" s="147">
        <v>14257386.267081993</v>
      </c>
      <c r="G636" s="148">
        <v>14743956.555854404</v>
      </c>
    </row>
    <row r="637" spans="1:7" x14ac:dyDescent="0.3">
      <c r="A637"/>
      <c r="B637"/>
      <c r="C637" s="144">
        <v>613</v>
      </c>
      <c r="D637" s="145">
        <f t="shared" si="17"/>
        <v>4.7466529297617761</v>
      </c>
      <c r="E637" s="146">
        <v>16761315.621523321</v>
      </c>
      <c r="F637" s="147">
        <v>14266031.15250605</v>
      </c>
      <c r="G637" s="148">
        <v>14751373.560294483</v>
      </c>
    </row>
    <row r="638" spans="1:7" x14ac:dyDescent="0.3">
      <c r="A638"/>
      <c r="B638"/>
      <c r="C638" s="144">
        <v>614</v>
      </c>
      <c r="D638" s="145">
        <f t="shared" si="17"/>
        <v>4.7595895475865309</v>
      </c>
      <c r="E638" s="146">
        <v>16766548.154504165</v>
      </c>
      <c r="F638" s="147">
        <v>14274674.006144386</v>
      </c>
      <c r="G638" s="148">
        <v>14758789.473782511</v>
      </c>
    </row>
    <row r="639" spans="1:7" x14ac:dyDescent="0.3">
      <c r="A639"/>
      <c r="B639"/>
      <c r="C639" s="144">
        <v>615</v>
      </c>
      <c r="D639" s="145">
        <f t="shared" si="17"/>
        <v>4.7725597234717636</v>
      </c>
      <c r="E639" s="146">
        <v>16771781.64098414</v>
      </c>
      <c r="F639" s="147">
        <v>14283314.848208657</v>
      </c>
      <c r="G639" s="148">
        <v>14766204.311394675</v>
      </c>
    </row>
    <row r="640" spans="1:7" x14ac:dyDescent="0.3">
      <c r="A640"/>
      <c r="B640"/>
      <c r="C640" s="144">
        <v>616</v>
      </c>
      <c r="D640" s="145">
        <f t="shared" si="17"/>
        <v>4.7855636319720505</v>
      </c>
      <c r="E640" s="146">
        <v>16777016.086729597</v>
      </c>
      <c r="F640" s="147">
        <v>14291953.698941311</v>
      </c>
      <c r="G640" s="148">
        <v>14773618.088249695</v>
      </c>
    </row>
    <row r="641" spans="1:7" x14ac:dyDescent="0.3">
      <c r="A641"/>
      <c r="B641"/>
      <c r="C641" s="144">
        <v>617</v>
      </c>
      <c r="D641" s="145">
        <f t="shared" si="17"/>
        <v>4.7986014490074549</v>
      </c>
      <c r="E641" s="146">
        <v>16782251.497571133</v>
      </c>
      <c r="F641" s="147">
        <v>14300590.578616308</v>
      </c>
      <c r="G641" s="148">
        <v>14781030.819509355</v>
      </c>
    </row>
    <row r="642" spans="1:7" x14ac:dyDescent="0.3">
      <c r="A642"/>
      <c r="B642"/>
      <c r="C642" s="144">
        <v>618</v>
      </c>
      <c r="D642" s="145">
        <f t="shared" si="17"/>
        <v>4.8116733518778094</v>
      </c>
      <c r="E642" s="146">
        <v>16787487.879403815</v>
      </c>
      <c r="F642" s="147">
        <v>14309225.507539833</v>
      </c>
      <c r="G642" s="148">
        <v>14788442.520379039</v>
      </c>
    </row>
    <row r="643" spans="1:7" x14ac:dyDescent="0.3">
      <c r="A643"/>
      <c r="B643"/>
      <c r="C643" s="144">
        <v>619</v>
      </c>
      <c r="D643" s="145">
        <f t="shared" si="17"/>
        <v>4.8247795192771799</v>
      </c>
      <c r="E643" s="146">
        <v>16792725.238187455</v>
      </c>
      <c r="F643" s="147">
        <v>14317858.506051054</v>
      </c>
      <c r="G643" s="148">
        <v>14795853.206108294</v>
      </c>
    </row>
    <row r="644" spans="1:7" x14ac:dyDescent="0.3">
      <c r="A644"/>
      <c r="B644"/>
      <c r="C644" s="144">
        <v>620</v>
      </c>
      <c r="D644" s="145">
        <f t="shared" si="17"/>
        <v>4.837920131308528</v>
      </c>
      <c r="E644" s="146">
        <v>16797963.579946879</v>
      </c>
      <c r="F644" s="147">
        <v>14326489.594522858</v>
      </c>
      <c r="G644" s="148">
        <v>14803262.891991368</v>
      </c>
    </row>
    <row r="645" spans="1:7" x14ac:dyDescent="0.3">
      <c r="A645"/>
      <c r="B645"/>
      <c r="C645" s="144">
        <v>621</v>
      </c>
      <c r="D645" s="145">
        <f t="shared" si="17"/>
        <v>4.8510953694985535</v>
      </c>
      <c r="E645" s="146">
        <v>16803202.910772178</v>
      </c>
      <c r="F645" s="147">
        <v>14335118.793362588</v>
      </c>
      <c r="G645" s="148">
        <v>14810671.593367774</v>
      </c>
    </row>
    <row r="646" spans="1:7" x14ac:dyDescent="0.3">
      <c r="A646"/>
      <c r="B646"/>
      <c r="C646" s="144">
        <v>622</v>
      </c>
      <c r="D646" s="145">
        <f t="shared" si="17"/>
        <v>4.8643054168127469</v>
      </c>
      <c r="E646" s="146">
        <v>16808443.236818992</v>
      </c>
      <c r="F646" s="147">
        <v>14343746.123012792</v>
      </c>
      <c r="G646" s="148">
        <v>14818079.325622845</v>
      </c>
    </row>
    <row r="647" spans="1:7" x14ac:dyDescent="0.3">
      <c r="A647"/>
      <c r="B647"/>
      <c r="C647" s="144">
        <v>623</v>
      </c>
      <c r="D647" s="145">
        <f t="shared" si="17"/>
        <v>4.8775504576706314</v>
      </c>
      <c r="E647" s="146">
        <v>16813684.564308804</v>
      </c>
      <c r="F647" s="147">
        <v>14352371.603952009</v>
      </c>
      <c r="G647" s="148">
        <v>14825486.104188327</v>
      </c>
    </row>
    <row r="648" spans="1:7" x14ac:dyDescent="0.3">
      <c r="A648"/>
      <c r="B648"/>
      <c r="C648" s="144">
        <v>624</v>
      </c>
      <c r="D648" s="145">
        <f t="shared" si="17"/>
        <v>4.8908306779612127</v>
      </c>
      <c r="E648" s="146">
        <v>16818926.899529211</v>
      </c>
      <c r="F648" s="147">
        <v>14360995.256695502</v>
      </c>
      <c r="G648" s="148">
        <v>14832891.94454293</v>
      </c>
    </row>
    <row r="649" spans="1:7" x14ac:dyDescent="0.3">
      <c r="A649"/>
      <c r="B649"/>
      <c r="C649" s="144">
        <v>625</v>
      </c>
      <c r="D649" s="145">
        <f t="shared" si="17"/>
        <v>4.9041462650586309</v>
      </c>
      <c r="E649" s="146">
        <v>16824170.248834226</v>
      </c>
      <c r="F649" s="147">
        <v>14369617.101796042</v>
      </c>
      <c r="G649" s="148">
        <v>14840296.862212924</v>
      </c>
    </row>
    <row r="650" spans="1:7" x14ac:dyDescent="0.3">
      <c r="A650"/>
      <c r="B650"/>
      <c r="C650" s="144">
        <v>626</v>
      </c>
      <c r="D650" s="145">
        <f t="shared" si="17"/>
        <v>4.9174974078380256</v>
      </c>
      <c r="E650" s="146">
        <v>16829414.618644573</v>
      </c>
      <c r="F650" s="147">
        <v>14378237.159844697</v>
      </c>
      <c r="G650" s="148">
        <v>14847700.872772738</v>
      </c>
    </row>
    <row r="651" spans="1:7" x14ac:dyDescent="0.3">
      <c r="A651"/>
      <c r="B651"/>
      <c r="C651" s="144">
        <v>627</v>
      </c>
      <c r="D651" s="145">
        <f t="shared" si="17"/>
        <v>4.9308842966916071</v>
      </c>
      <c r="E651" s="146">
        <v>16834660.015448008</v>
      </c>
      <c r="F651" s="147">
        <v>14386855.451471599</v>
      </c>
      <c r="G651" s="148">
        <v>14855103.991845541</v>
      </c>
    </row>
    <row r="652" spans="1:7" x14ac:dyDescent="0.3">
      <c r="A652"/>
      <c r="B652"/>
      <c r="C652" s="144">
        <v>628</v>
      </c>
      <c r="D652" s="145">
        <f t="shared" si="17"/>
        <v>4.9443071235449523</v>
      </c>
      <c r="E652" s="146">
        <v>16839906.445799619</v>
      </c>
      <c r="F652" s="147">
        <v>14395471.997346742</v>
      </c>
      <c r="G652" s="148">
        <v>14862506.235103849</v>
      </c>
    </row>
    <row r="653" spans="1:7" x14ac:dyDescent="0.3">
      <c r="A653"/>
      <c r="B653"/>
      <c r="C653" s="144">
        <v>629</v>
      </c>
      <c r="D653" s="145">
        <f t="shared" si="17"/>
        <v>4.9577660818735092</v>
      </c>
      <c r="E653" s="146">
        <v>16845153.916322149</v>
      </c>
      <c r="F653" s="147">
        <v>14404086.818180781</v>
      </c>
      <c r="G653" s="148">
        <v>14869907.618270135</v>
      </c>
    </row>
    <row r="654" spans="1:7" x14ac:dyDescent="0.3">
      <c r="A654"/>
      <c r="B654"/>
      <c r="C654" s="144">
        <v>630</v>
      </c>
      <c r="D654" s="145">
        <f t="shared" si="17"/>
        <v>4.9712613667193342</v>
      </c>
      <c r="E654" s="146">
        <v>16850402.433706325</v>
      </c>
      <c r="F654" s="147">
        <v>14412699.934725838</v>
      </c>
      <c r="G654" s="148">
        <v>14877308.157117458</v>
      </c>
    </row>
    <row r="655" spans="1:7" x14ac:dyDescent="0.3">
      <c r="A655"/>
      <c r="B655"/>
      <c r="C655" s="144">
        <v>631</v>
      </c>
      <c r="D655" s="145">
        <f t="shared" si="17"/>
        <v>4.9847931747080487</v>
      </c>
      <c r="E655" s="146">
        <v>16855652.004711192</v>
      </c>
      <c r="F655" s="147">
        <v>14421311.367776301</v>
      </c>
      <c r="G655" s="148">
        <v>14884707.867470069</v>
      </c>
    </row>
    <row r="656" spans="1:7" x14ac:dyDescent="0.3">
      <c r="A656"/>
      <c r="B656"/>
      <c r="C656" s="144">
        <v>632</v>
      </c>
      <c r="D656" s="145">
        <f t="shared" si="17"/>
        <v>4.9983617040660304</v>
      </c>
      <c r="E656" s="146">
        <v>16860902.636164453</v>
      </c>
      <c r="F656" s="147">
        <v>14429921.138169667</v>
      </c>
      <c r="G656" s="148">
        <v>14892106.765204052</v>
      </c>
    </row>
    <row r="657" spans="1:7" x14ac:dyDescent="0.3">
      <c r="A657"/>
      <c r="B657"/>
      <c r="C657" s="144">
        <v>633</v>
      </c>
      <c r="D657" s="145">
        <f t="shared" si="17"/>
        <v>5.0119671546378335</v>
      </c>
      <c r="E657" s="146">
        <v>16866154.334962811</v>
      </c>
      <c r="F657" s="147">
        <v>14438529.266787335</v>
      </c>
      <c r="G657" s="148">
        <v>14899504.866247952</v>
      </c>
    </row>
    <row r="658" spans="1:7" x14ac:dyDescent="0.3">
      <c r="A658"/>
      <c r="B658"/>
      <c r="C658" s="144">
        <v>634</v>
      </c>
      <c r="D658" s="145">
        <f t="shared" si="17"/>
        <v>5.025609727903853</v>
      </c>
      <c r="E658" s="146">
        <v>16871407.108072326</v>
      </c>
      <c r="F658" s="147">
        <v>14447135.77455548</v>
      </c>
      <c r="G658" s="148">
        <v>14906902.186583443</v>
      </c>
    </row>
    <row r="659" spans="1:7" x14ac:dyDescent="0.3">
      <c r="A659"/>
      <c r="B659"/>
      <c r="C659" s="144">
        <v>635</v>
      </c>
      <c r="D659" s="145">
        <f t="shared" si="17"/>
        <v>5.0392896269982277</v>
      </c>
      <c r="E659" s="146">
        <v>16876660.962528773</v>
      </c>
      <c r="F659" s="147">
        <v>14455740.68244585</v>
      </c>
      <c r="G659" s="148">
        <v>14914298.742245957</v>
      </c>
    </row>
    <row r="660" spans="1:7" x14ac:dyDescent="0.3">
      <c r="A660"/>
      <c r="B660"/>
      <c r="C660" s="144">
        <v>636</v>
      </c>
      <c r="D660" s="145">
        <f t="shared" si="17"/>
        <v>5.0530070567269822</v>
      </c>
      <c r="E660" s="146">
        <v>16881915.905438017</v>
      </c>
      <c r="F660" s="147">
        <v>14464344.011476651</v>
      </c>
      <c r="G660" s="148">
        <v>14921694.549325351</v>
      </c>
    </row>
    <row r="661" spans="1:7" x14ac:dyDescent="0.3">
      <c r="A661"/>
      <c r="B661"/>
      <c r="C661" s="144">
        <v>637</v>
      </c>
      <c r="D661" s="145">
        <f t="shared" si="17"/>
        <v>5.0667622235864318</v>
      </c>
      <c r="E661" s="146">
        <v>16887171.94397638</v>
      </c>
      <c r="F661" s="147">
        <v>14472945.782713378</v>
      </c>
      <c r="G661" s="148">
        <v>14929089.623966571</v>
      </c>
    </row>
    <row r="662" spans="1:7" x14ac:dyDescent="0.3">
      <c r="A662"/>
      <c r="B662"/>
      <c r="C662" s="144">
        <v>638</v>
      </c>
      <c r="D662" s="145">
        <f t="shared" si="17"/>
        <v>5.0805553357818294</v>
      </c>
      <c r="E662" s="146">
        <v>16892429.08539103</v>
      </c>
      <c r="F662" s="147">
        <v>14481546.017269691</v>
      </c>
      <c r="G662" s="148">
        <v>14936483.982370343</v>
      </c>
    </row>
    <row r="663" spans="1:7" x14ac:dyDescent="0.3">
      <c r="A663"/>
      <c r="B663"/>
      <c r="C663" s="144">
        <v>639</v>
      </c>
      <c r="D663" s="145">
        <f t="shared" si="17"/>
        <v>5.0943866032462797</v>
      </c>
      <c r="E663" s="146">
        <v>16897687.337000351</v>
      </c>
      <c r="F663" s="147">
        <v>14490144.736308295</v>
      </c>
      <c r="G663" s="148">
        <v>14943877.640793847</v>
      </c>
    </row>
    <row r="664" spans="1:7" x14ac:dyDescent="0.3">
      <c r="A664"/>
      <c r="B664"/>
      <c r="C664" s="144">
        <v>640</v>
      </c>
      <c r="D664" s="145">
        <f t="shared" si="17"/>
        <v>5.1082562376599068</v>
      </c>
      <c r="E664" s="146">
        <v>16902946.706194371</v>
      </c>
      <c r="F664" s="147">
        <v>14498741.961041793</v>
      </c>
      <c r="G664" s="148">
        <v>14951270.615551395</v>
      </c>
    </row>
    <row r="665" spans="1:7" x14ac:dyDescent="0.3">
      <c r="A665"/>
      <c r="B665"/>
      <c r="C665" s="144">
        <v>641</v>
      </c>
      <c r="D665" s="145">
        <f t="shared" si="17"/>
        <v>5.1221644524692911</v>
      </c>
      <c r="E665" s="146">
        <v>16908207.200435139</v>
      </c>
      <c r="F665" s="147">
        <v>14507337.71273361</v>
      </c>
      <c r="G665" s="148">
        <v>14958662.923015149</v>
      </c>
    </row>
    <row r="666" spans="1:7" x14ac:dyDescent="0.3">
      <c r="A666"/>
      <c r="B666"/>
      <c r="C666" s="144">
        <v>642</v>
      </c>
      <c r="D666" s="145">
        <f t="shared" ref="D666:D729" si="18">-LN(1-C666/$C$24)/$D$24</f>
        <v>5.1361114629071833</v>
      </c>
      <c r="E666" s="146">
        <v>16913468.827257149</v>
      </c>
      <c r="F666" s="147">
        <v>14515932.012698846</v>
      </c>
      <c r="G666" s="148">
        <v>14966054.579615815</v>
      </c>
    </row>
    <row r="667" spans="1:7" x14ac:dyDescent="0.3">
      <c r="A667"/>
      <c r="B667"/>
      <c r="C667" s="144">
        <v>643</v>
      </c>
      <c r="D667" s="145">
        <f t="shared" si="18"/>
        <v>5.1500974860124904</v>
      </c>
      <c r="E667" s="146">
        <v>16918731.594267745</v>
      </c>
      <c r="F667" s="147">
        <v>14524524.882305237</v>
      </c>
      <c r="G667" s="148">
        <v>14973445.601843374</v>
      </c>
    </row>
    <row r="668" spans="1:7" x14ac:dyDescent="0.3">
      <c r="A668"/>
      <c r="B668"/>
      <c r="C668" s="144">
        <v>644</v>
      </c>
      <c r="D668" s="145">
        <f t="shared" si="18"/>
        <v>5.1641227406505328</v>
      </c>
      <c r="E668" s="146">
        <v>16923995.509147577</v>
      </c>
      <c r="F668" s="147">
        <v>14533116.342974015</v>
      </c>
      <c r="G668" s="148">
        <v>14980836.006247783</v>
      </c>
    </row>
    <row r="669" spans="1:7" x14ac:dyDescent="0.3">
      <c r="A669"/>
      <c r="B669"/>
      <c r="C669" s="144">
        <v>645</v>
      </c>
      <c r="D669" s="145">
        <f t="shared" si="18"/>
        <v>5.178187447533606</v>
      </c>
      <c r="E669" s="146">
        <v>16929260.579650994</v>
      </c>
      <c r="F669" s="147">
        <v>14541706.416180864</v>
      </c>
      <c r="G669" s="148">
        <v>14988225.80943973</v>
      </c>
    </row>
    <row r="670" spans="1:7" x14ac:dyDescent="0.3">
      <c r="A670"/>
      <c r="B670"/>
      <c r="C670" s="144">
        <v>646</v>
      </c>
      <c r="D670" s="145">
        <f t="shared" si="18"/>
        <v>5.192291829241813</v>
      </c>
      <c r="E670" s="146">
        <v>16934526.813606519</v>
      </c>
      <c r="F670" s="147">
        <v>14550295.123456839</v>
      </c>
      <c r="G670" s="148">
        <v>14995615.02809136</v>
      </c>
    </row>
    <row r="671" spans="1:7" x14ac:dyDescent="0.3">
      <c r="A671"/>
      <c r="B671"/>
      <c r="C671" s="144">
        <v>647</v>
      </c>
      <c r="D671" s="145">
        <f t="shared" si="18"/>
        <v>5.2064361102442014</v>
      </c>
      <c r="E671" s="146">
        <v>16939794.218917292</v>
      </c>
      <c r="F671" s="147">
        <v>14558882.486389317</v>
      </c>
      <c r="G671" s="148">
        <v>15003003.678937031</v>
      </c>
    </row>
    <row r="672" spans="1:7" x14ac:dyDescent="0.3">
      <c r="A672"/>
      <c r="B672"/>
      <c r="C672" s="144">
        <v>648</v>
      </c>
      <c r="D672" s="145">
        <f t="shared" si="18"/>
        <v>5.2206205169202002</v>
      </c>
      <c r="E672" s="146">
        <v>16945062.803561516</v>
      </c>
      <c r="F672" s="147">
        <v>14567468.526622936</v>
      </c>
      <c r="G672" s="148">
        <v>15010391.778774062</v>
      </c>
    </row>
    <row r="673" spans="1:7" x14ac:dyDescent="0.3">
      <c r="A673"/>
      <c r="B673"/>
      <c r="C673" s="144">
        <v>649</v>
      </c>
      <c r="D673" s="145">
        <f t="shared" si="18"/>
        <v>5.234845277581357</v>
      </c>
      <c r="E673" s="146">
        <v>16950332.575592924</v>
      </c>
      <c r="F673" s="147">
        <v>14576053.265860558</v>
      </c>
      <c r="G673" s="148">
        <v>15017779.344463533</v>
      </c>
    </row>
    <row r="674" spans="1:7" x14ac:dyDescent="0.3">
      <c r="A674"/>
      <c r="B674"/>
      <c r="C674" s="144">
        <v>650</v>
      </c>
      <c r="D674" s="145">
        <f t="shared" si="18"/>
        <v>5.2491106224933892</v>
      </c>
      <c r="E674" s="146">
        <v>16955603.543141276</v>
      </c>
      <c r="F674" s="147">
        <v>14584636.725864243</v>
      </c>
      <c r="G674" s="148">
        <v>15025166.392931007</v>
      </c>
    </row>
    <row r="675" spans="1:7" x14ac:dyDescent="0.3">
      <c r="A675"/>
      <c r="B675"/>
      <c r="C675" s="144">
        <v>651</v>
      </c>
      <c r="D675" s="145">
        <f t="shared" si="18"/>
        <v>5.2634167838985499</v>
      </c>
      <c r="E675" s="146">
        <v>16960875.714412816</v>
      </c>
      <c r="F675" s="147">
        <v>14593218.928456219</v>
      </c>
      <c r="G675" s="148">
        <v>15032552.941167366</v>
      </c>
    </row>
    <row r="676" spans="1:7" x14ac:dyDescent="0.3">
      <c r="A676"/>
      <c r="B676"/>
      <c r="C676" s="144">
        <v>652</v>
      </c>
      <c r="D676" s="145">
        <f t="shared" si="18"/>
        <v>5.2777639960383134</v>
      </c>
      <c r="E676" s="146">
        <v>16966149.097690772</v>
      </c>
      <c r="F676" s="147">
        <v>14601799.895519892</v>
      </c>
      <c r="G676" s="148">
        <v>15039939.006229585</v>
      </c>
    </row>
    <row r="677" spans="1:7" x14ac:dyDescent="0.3">
      <c r="A677"/>
      <c r="B677"/>
      <c r="C677" s="144">
        <v>653</v>
      </c>
      <c r="D677" s="145">
        <f t="shared" si="18"/>
        <v>5.2921524951763894</v>
      </c>
      <c r="E677" s="146">
        <v>16971423.701335851</v>
      </c>
      <c r="F677" s="147">
        <v>14610379.649000816</v>
      </c>
      <c r="G677" s="148">
        <v>15047324.605241537</v>
      </c>
    </row>
    <row r="678" spans="1:7" x14ac:dyDescent="0.3">
      <c r="A678"/>
      <c r="B678"/>
      <c r="C678" s="144">
        <v>654</v>
      </c>
      <c r="D678" s="145">
        <f t="shared" si="18"/>
        <v>5.3065825196220633</v>
      </c>
      <c r="E678" s="146">
        <v>16976699.533786766</v>
      </c>
      <c r="F678" s="147">
        <v>14618958.210907729</v>
      </c>
      <c r="G678" s="148">
        <v>15054709.755394805</v>
      </c>
    </row>
    <row r="679" spans="1:7" x14ac:dyDescent="0.3">
      <c r="A679"/>
      <c r="B679"/>
      <c r="C679" s="144">
        <v>655</v>
      </c>
      <c r="D679" s="145">
        <f t="shared" si="18"/>
        <v>5.3210543097538858</v>
      </c>
      <c r="E679" s="146">
        <v>16981976.603560731</v>
      </c>
      <c r="F679" s="147">
        <v>14627535.603313548</v>
      </c>
      <c r="G679" s="148">
        <v>15062094.473949518</v>
      </c>
    </row>
    <row r="680" spans="1:7" x14ac:dyDescent="0.3">
      <c r="A680"/>
      <c r="B680"/>
      <c r="C680" s="144">
        <v>656</v>
      </c>
      <c r="D680" s="145">
        <f t="shared" si="18"/>
        <v>5.3355681080436934</v>
      </c>
      <c r="E680" s="146">
        <v>16987254.919253986</v>
      </c>
      <c r="F680" s="147">
        <v>14636111.848356429</v>
      </c>
      <c r="G680" s="148">
        <v>15069478.778235178</v>
      </c>
    </row>
    <row r="681" spans="1:7" x14ac:dyDescent="0.3">
      <c r="A681"/>
      <c r="B681"/>
      <c r="C681" s="144">
        <v>657</v>
      </c>
      <c r="D681" s="145">
        <f t="shared" si="18"/>
        <v>5.3501241590809849</v>
      </c>
      <c r="E681" s="146">
        <v>16992534.48954235</v>
      </c>
      <c r="F681" s="147">
        <v>14644686.968240784</v>
      </c>
      <c r="G681" s="148">
        <v>15076862.685651507</v>
      </c>
    </row>
    <row r="682" spans="1:7" x14ac:dyDescent="0.3">
      <c r="A682"/>
      <c r="B682"/>
      <c r="C682" s="144">
        <v>658</v>
      </c>
      <c r="D682" s="145">
        <f t="shared" si="18"/>
        <v>5.3647227095976602</v>
      </c>
      <c r="E682" s="146">
        <v>16997815.32318176</v>
      </c>
      <c r="F682" s="147">
        <v>14653260.985238342</v>
      </c>
      <c r="G682" s="148">
        <v>15084246.213669285</v>
      </c>
    </row>
    <row r="683" spans="1:7" x14ac:dyDescent="0.3">
      <c r="A683"/>
      <c r="B683"/>
      <c r="C683" s="144">
        <v>659</v>
      </c>
      <c r="D683" s="145">
        <f t="shared" si="18"/>
        <v>5.3793640084931011</v>
      </c>
      <c r="E683" s="146">
        <v>17003097.429008808</v>
      </c>
      <c r="F683" s="147">
        <v>14661833.921689212</v>
      </c>
      <c r="G683" s="148">
        <v>15091629.379831258</v>
      </c>
    </row>
    <row r="684" spans="1:7" x14ac:dyDescent="0.3">
      <c r="A684"/>
      <c r="B684"/>
      <c r="C684" s="144">
        <v>660</v>
      </c>
      <c r="D684" s="145">
        <f t="shared" si="18"/>
        <v>5.3940483068596494</v>
      </c>
      <c r="E684" s="146">
        <v>17008380.815941315</v>
      </c>
      <c r="F684" s="147">
        <v>14670405.800002968</v>
      </c>
      <c r="G684" s="148">
        <v>15099012.201752957</v>
      </c>
    </row>
    <row r="685" spans="1:7" x14ac:dyDescent="0.3">
      <c r="A685"/>
      <c r="B685"/>
      <c r="C685" s="144">
        <v>661</v>
      </c>
      <c r="D685" s="145">
        <f t="shared" si="18"/>
        <v>5.4087758580084344</v>
      </c>
      <c r="E685" s="146">
        <v>17013665.492978916</v>
      </c>
      <c r="F685" s="147">
        <v>14678976.64265972</v>
      </c>
      <c r="G685" s="148">
        <v>15106394.697123637</v>
      </c>
    </row>
    <row r="686" spans="1:7" x14ac:dyDescent="0.3">
      <c r="A686"/>
      <c r="B686"/>
      <c r="C686" s="144">
        <v>662</v>
      </c>
      <c r="D686" s="145">
        <f t="shared" si="18"/>
        <v>5.4235469174955915</v>
      </c>
      <c r="E686" s="146">
        <v>17018951.469203614</v>
      </c>
      <c r="F686" s="147">
        <v>14687546.472211219</v>
      </c>
      <c r="G686" s="148">
        <v>15113776.883707151</v>
      </c>
    </row>
    <row r="687" spans="1:7" x14ac:dyDescent="0.3">
      <c r="A687"/>
      <c r="B687"/>
      <c r="C687" s="144">
        <v>663</v>
      </c>
      <c r="D687" s="145">
        <f t="shared" si="18"/>
        <v>5.4383617431488771</v>
      </c>
      <c r="E687" s="146">
        <v>17024238.753780391</v>
      </c>
      <c r="F687" s="147">
        <v>14696115.311281972</v>
      </c>
      <c r="G687" s="148">
        <v>15121158.779342845</v>
      </c>
    </row>
    <row r="688" spans="1:7" x14ac:dyDescent="0.3">
      <c r="A688"/>
      <c r="B688"/>
      <c r="C688" s="144">
        <v>664</v>
      </c>
      <c r="D688" s="145">
        <f t="shared" si="18"/>
        <v>5.4532205950946642</v>
      </c>
      <c r="E688" s="146">
        <v>17029527.355957799</v>
      </c>
      <c r="F688" s="147">
        <v>14704683.182570361</v>
      </c>
      <c r="G688" s="148">
        <v>15128540.401946509</v>
      </c>
    </row>
    <row r="689" spans="1:7" x14ac:dyDescent="0.3">
      <c r="A689"/>
      <c r="B689"/>
      <c r="C689" s="144">
        <v>665</v>
      </c>
      <c r="D689" s="145">
        <f t="shared" si="18"/>
        <v>5.4681237357853538</v>
      </c>
      <c r="E689" s="146">
        <v>17034817.285068583</v>
      </c>
      <c r="F689" s="147">
        <v>14713250.108849775</v>
      </c>
      <c r="G689" s="148">
        <v>15135921.769511295</v>
      </c>
    </row>
    <row r="690" spans="1:7" x14ac:dyDescent="0.3">
      <c r="A690"/>
      <c r="B690"/>
      <c r="C690" s="144">
        <v>666</v>
      </c>
      <c r="D690" s="145">
        <f t="shared" si="18"/>
        <v>5.4830714300271826</v>
      </c>
      <c r="E690" s="146">
        <v>17040108.550530285</v>
      </c>
      <c r="F690" s="147">
        <v>14721816.11296976</v>
      </c>
      <c r="G690" s="148">
        <v>15143302.90010865</v>
      </c>
    </row>
    <row r="691" spans="1:7" x14ac:dyDescent="0.3">
      <c r="A691"/>
      <c r="B691"/>
      <c r="C691" s="144">
        <v>667</v>
      </c>
      <c r="D691" s="145">
        <f t="shared" si="18"/>
        <v>5.4980639450084663</v>
      </c>
      <c r="E691" s="146">
        <v>17045401.161845889</v>
      </c>
      <c r="F691" s="147">
        <v>14730381.217857188</v>
      </c>
      <c r="G691" s="148">
        <v>15150683.811889289</v>
      </c>
    </row>
    <row r="692" spans="1:7" x14ac:dyDescent="0.3">
      <c r="A692"/>
      <c r="B692"/>
      <c r="C692" s="144">
        <v>668</v>
      </c>
      <c r="D692" s="145">
        <f t="shared" si="18"/>
        <v>5.5131015503282432</v>
      </c>
      <c r="E692" s="146">
        <v>17050695.128604461</v>
      </c>
      <c r="F692" s="147">
        <v>14738945.446517413</v>
      </c>
      <c r="G692" s="148">
        <v>15158064.523084149</v>
      </c>
    </row>
    <row r="693" spans="1:7" x14ac:dyDescent="0.3">
      <c r="A693"/>
      <c r="B693"/>
      <c r="C693" s="144">
        <v>669</v>
      </c>
      <c r="D693" s="145">
        <f t="shared" si="18"/>
        <v>5.5281845180253706</v>
      </c>
      <c r="E693" s="146">
        <v>17055990.460481793</v>
      </c>
      <c r="F693" s="147">
        <v>14747508.822035475</v>
      </c>
      <c r="G693" s="148">
        <v>15165445.052005386</v>
      </c>
    </row>
    <row r="694" spans="1:7" x14ac:dyDescent="0.3">
      <c r="A694"/>
      <c r="B694"/>
      <c r="C694" s="144">
        <v>670</v>
      </c>
      <c r="D694" s="145">
        <f t="shared" si="18"/>
        <v>5.5433131226080565</v>
      </c>
      <c r="E694" s="146">
        <v>17061287.167241078</v>
      </c>
      <c r="F694" s="147">
        <v>14756071.367577292</v>
      </c>
      <c r="G694" s="148">
        <v>15172825.417047346</v>
      </c>
    </row>
    <row r="695" spans="1:7" x14ac:dyDescent="0.3">
      <c r="A695"/>
      <c r="B695"/>
      <c r="C695" s="144">
        <v>671</v>
      </c>
      <c r="D695" s="145">
        <f t="shared" si="18"/>
        <v>5.5584876410838264</v>
      </c>
      <c r="E695" s="146">
        <v>17066585.258733574</v>
      </c>
      <c r="F695" s="147">
        <v>14764633.106390871</v>
      </c>
      <c r="G695" s="148">
        <v>15180205.636687584</v>
      </c>
    </row>
    <row r="696" spans="1:7" x14ac:dyDescent="0.3">
      <c r="A696"/>
      <c r="B696"/>
      <c r="C696" s="144">
        <v>672</v>
      </c>
      <c r="D696" s="145">
        <f t="shared" si="18"/>
        <v>5.573708352989966</v>
      </c>
      <c r="E696" s="146">
        <v>17071884.744899292</v>
      </c>
      <c r="F696" s="147">
        <v>14773194.061807545</v>
      </c>
      <c r="G696" s="148">
        <v>15187585.729487877</v>
      </c>
    </row>
    <row r="697" spans="1:7" x14ac:dyDescent="0.3">
      <c r="A697"/>
      <c r="B697"/>
      <c r="C697" s="144">
        <v>673</v>
      </c>
      <c r="D697" s="145">
        <f t="shared" si="18"/>
        <v>5.5889755404244186</v>
      </c>
      <c r="E697" s="146">
        <v>17077185.635767691</v>
      </c>
      <c r="F697" s="147">
        <v>14781754.257243212</v>
      </c>
      <c r="G697" s="148">
        <v>15194965.714095265</v>
      </c>
    </row>
    <row r="698" spans="1:7" x14ac:dyDescent="0.3">
      <c r="A698"/>
      <c r="B698"/>
      <c r="C698" s="144">
        <v>674</v>
      </c>
      <c r="D698" s="145">
        <f t="shared" si="18"/>
        <v>5.6042894880771472</v>
      </c>
      <c r="E698" s="146">
        <v>17082487.941458397</v>
      </c>
      <c r="F698" s="147">
        <v>14790313.716199586</v>
      </c>
      <c r="G698" s="148">
        <v>15202345.609243073</v>
      </c>
    </row>
    <row r="699" spans="1:7" x14ac:dyDescent="0.3">
      <c r="A699"/>
      <c r="B699"/>
      <c r="C699" s="144">
        <v>675</v>
      </c>
      <c r="D699" s="145">
        <f t="shared" si="18"/>
        <v>5.6196504832619985</v>
      </c>
      <c r="E699" s="146">
        <v>17087791.672181897</v>
      </c>
      <c r="F699" s="147">
        <v>14798872.462265477</v>
      </c>
      <c r="G699" s="148">
        <v>15209725.433751991</v>
      </c>
    </row>
    <row r="700" spans="1:7" x14ac:dyDescent="0.3">
      <c r="A700"/>
      <c r="B700"/>
      <c r="C700" s="144">
        <v>676</v>
      </c>
      <c r="D700" s="145">
        <f t="shared" si="18"/>
        <v>5.6350588159490389</v>
      </c>
      <c r="E700" s="146">
        <v>17093096.838240299</v>
      </c>
      <c r="F700" s="147">
        <v>14807430.519118072</v>
      </c>
      <c r="G700" s="148">
        <v>15217105.206531134</v>
      </c>
    </row>
    <row r="701" spans="1:7" x14ac:dyDescent="0.3">
      <c r="A701"/>
      <c r="B701"/>
      <c r="C701" s="144">
        <v>677</v>
      </c>
      <c r="D701" s="145">
        <f t="shared" si="18"/>
        <v>5.6505147787974028</v>
      </c>
      <c r="E701" s="146">
        <v>17098403.450028051</v>
      </c>
      <c r="F701" s="147">
        <v>14815987.910524243</v>
      </c>
      <c r="G701" s="148">
        <v>15224484.946579132</v>
      </c>
    </row>
    <row r="702" spans="1:7" x14ac:dyDescent="0.3">
      <c r="A702"/>
      <c r="B702"/>
      <c r="C702" s="144">
        <v>678</v>
      </c>
      <c r="D702" s="145">
        <f t="shared" si="18"/>
        <v>5.6660186671886441</v>
      </c>
      <c r="E702" s="146">
        <v>17103711.518032711</v>
      </c>
      <c r="F702" s="147">
        <v>14824544.66034185</v>
      </c>
      <c r="G702" s="148">
        <v>15231864.672985233</v>
      </c>
    </row>
    <row r="703" spans="1:7" x14ac:dyDescent="0.3">
      <c r="A703"/>
      <c r="B703"/>
      <c r="C703" s="144">
        <v>679</v>
      </c>
      <c r="D703" s="145">
        <f t="shared" si="18"/>
        <v>5.6815707792606061</v>
      </c>
      <c r="E703" s="146">
        <v>17109021.052835703</v>
      </c>
      <c r="F703" s="147">
        <v>14833100.792521093</v>
      </c>
      <c r="G703" s="148">
        <v>15239244.404930398</v>
      </c>
    </row>
    <row r="704" spans="1:7" x14ac:dyDescent="0.3">
      <c r="A704"/>
      <c r="B704"/>
      <c r="C704" s="144">
        <v>680</v>
      </c>
      <c r="D704" s="145">
        <f t="shared" si="18"/>
        <v>5.697171415941825</v>
      </c>
      <c r="E704" s="146">
        <v>17114332.065113097</v>
      </c>
      <c r="F704" s="147">
        <v>14841656.331105852</v>
      </c>
      <c r="G704" s="148">
        <v>15246624.161688458</v>
      </c>
    </row>
    <row r="705" spans="1:7" x14ac:dyDescent="0.3">
      <c r="A705"/>
      <c r="B705"/>
      <c r="C705" s="144">
        <v>681</v>
      </c>
      <c r="D705" s="145">
        <f t="shared" si="18"/>
        <v>5.7128208809864631</v>
      </c>
      <c r="E705" s="146">
        <v>17119644.565636419</v>
      </c>
      <c r="F705" s="147">
        <v>14850211.300235044</v>
      </c>
      <c r="G705" s="148">
        <v>15254003.962627241</v>
      </c>
    </row>
    <row r="706" spans="1:7" x14ac:dyDescent="0.3">
      <c r="A706"/>
      <c r="B706"/>
      <c r="C706" s="144">
        <v>682</v>
      </c>
      <c r="D706" s="145">
        <f t="shared" si="18"/>
        <v>5.7285194810098012</v>
      </c>
      <c r="E706" s="146">
        <v>17124958.565273419</v>
      </c>
      <c r="F706" s="147">
        <v>14858765.724144023</v>
      </c>
      <c r="G706" s="148">
        <v>15261383.827209732</v>
      </c>
    </row>
    <row r="707" spans="1:7" x14ac:dyDescent="0.3">
      <c r="A707"/>
      <c r="B707"/>
      <c r="C707" s="144">
        <v>683</v>
      </c>
      <c r="D707" s="145">
        <f t="shared" si="18"/>
        <v>5.7442675255242825</v>
      </c>
      <c r="E707" s="146">
        <v>17130274.074988931</v>
      </c>
      <c r="F707" s="147">
        <v>14867319.627165966</v>
      </c>
      <c r="G707" s="148">
        <v>15268763.774995245</v>
      </c>
    </row>
    <row r="708" spans="1:7" x14ac:dyDescent="0.3">
      <c r="A708"/>
      <c r="B708"/>
      <c r="C708" s="144">
        <v>684</v>
      </c>
      <c r="D708" s="145">
        <f t="shared" si="18"/>
        <v>5.7600653269761253</v>
      </c>
      <c r="E708" s="146">
        <v>17135591.105845667</v>
      </c>
      <c r="F708" s="147">
        <v>14875873.03373329</v>
      </c>
      <c r="G708" s="148">
        <v>15276143.825640624</v>
      </c>
    </row>
    <row r="709" spans="1:7" x14ac:dyDescent="0.3">
      <c r="A709"/>
      <c r="B709"/>
      <c r="C709" s="144">
        <v>685</v>
      </c>
      <c r="D709" s="145">
        <f t="shared" si="18"/>
        <v>5.7759132007825205</v>
      </c>
      <c r="E709" s="146">
        <v>17140909.669005085</v>
      </c>
      <c r="F709" s="147">
        <v>14884425.968379093</v>
      </c>
      <c r="G709" s="148">
        <v>15283523.998901442</v>
      </c>
    </row>
    <row r="710" spans="1:7" x14ac:dyDescent="0.3">
      <c r="A710"/>
      <c r="B710"/>
      <c r="C710" s="144">
        <v>686</v>
      </c>
      <c r="D710" s="145">
        <f t="shared" si="18"/>
        <v>5.7918114653694195</v>
      </c>
      <c r="E710" s="146">
        <v>17146229.775728237</v>
      </c>
      <c r="F710" s="147">
        <v>14892978.455738598</v>
      </c>
      <c r="G710" s="148">
        <v>15290904.314633217</v>
      </c>
    </row>
    <row r="711" spans="1:7" x14ac:dyDescent="0.3">
      <c r="A711"/>
      <c r="B711"/>
      <c r="C711" s="144">
        <v>687</v>
      </c>
      <c r="D711" s="145">
        <f t="shared" si="18"/>
        <v>5.8077604422099203</v>
      </c>
      <c r="E711" s="146">
        <v>17151551.437376637</v>
      </c>
      <c r="F711" s="147">
        <v>14901530.520550629</v>
      </c>
      <c r="G711" s="148">
        <v>15298284.792792663</v>
      </c>
    </row>
    <row r="712" spans="1:7" x14ac:dyDescent="0.3">
      <c r="A712"/>
      <c r="B712"/>
      <c r="C712" s="144">
        <v>688</v>
      </c>
      <c r="D712" s="145">
        <f t="shared" si="18"/>
        <v>5.8237604558632725</v>
      </c>
      <c r="E712" s="146">
        <v>17156874.665413152</v>
      </c>
      <c r="F712" s="147">
        <v>14910082.187659094</v>
      </c>
      <c r="G712" s="148">
        <v>15305665.453438934</v>
      </c>
    </row>
    <row r="713" spans="1:7" x14ac:dyDescent="0.3">
      <c r="A713"/>
      <c r="B713"/>
      <c r="C713" s="144">
        <v>689</v>
      </c>
      <c r="D713" s="145">
        <f t="shared" si="18"/>
        <v>5.8398118340145126</v>
      </c>
      <c r="E713" s="146">
        <v>17162199.471402906</v>
      </c>
      <c r="F713" s="147">
        <v>14918633.482014488</v>
      </c>
      <c r="G713" s="148">
        <v>15313046.31673491</v>
      </c>
    </row>
    <row r="714" spans="1:7" x14ac:dyDescent="0.3">
      <c r="A714"/>
      <c r="B714"/>
      <c r="C714" s="144">
        <v>690</v>
      </c>
      <c r="D714" s="145">
        <f t="shared" si="18"/>
        <v>5.8559149075147241</v>
      </c>
      <c r="E714" s="146">
        <v>17167525.867014173</v>
      </c>
      <c r="F714" s="147">
        <v>14927184.428675445</v>
      </c>
      <c r="G714" s="148">
        <v>15320427.402948471</v>
      </c>
    </row>
    <row r="715" spans="1:7" x14ac:dyDescent="0.3">
      <c r="A715"/>
      <c r="B715"/>
      <c r="C715" s="144">
        <v>691</v>
      </c>
      <c r="D715" s="145">
        <f t="shared" si="18"/>
        <v>5.8720700104219565</v>
      </c>
      <c r="E715" s="146">
        <v>17172853.864019345</v>
      </c>
      <c r="F715" s="147">
        <v>14935735.052810237</v>
      </c>
      <c r="G715" s="148">
        <v>15327808.732453816</v>
      </c>
    </row>
    <row r="716" spans="1:7" x14ac:dyDescent="0.3">
      <c r="A716"/>
      <c r="B716"/>
      <c r="C716" s="144">
        <v>692</v>
      </c>
      <c r="D716" s="145">
        <f t="shared" si="18"/>
        <v>5.8882774800428113</v>
      </c>
      <c r="E716" s="146">
        <v>17178183.474295828</v>
      </c>
      <c r="F716" s="147">
        <v>14944285.379698394</v>
      </c>
      <c r="G716" s="148">
        <v>15335190.325732786</v>
      </c>
    </row>
    <row r="717" spans="1:7" x14ac:dyDescent="0.3">
      <c r="A717"/>
      <c r="B717"/>
      <c r="C717" s="144">
        <v>693</v>
      </c>
      <c r="D717" s="145">
        <f t="shared" si="18"/>
        <v>5.9045376569746981</v>
      </c>
      <c r="E717" s="146">
        <v>17183514.709827036</v>
      </c>
      <c r="F717" s="147">
        <v>14952835.434732238</v>
      </c>
      <c r="G717" s="148">
        <v>15342572.203376204</v>
      </c>
    </row>
    <row r="718" spans="1:7" x14ac:dyDescent="0.3">
      <c r="A718"/>
      <c r="B718"/>
      <c r="C718" s="144">
        <v>694</v>
      </c>
      <c r="D718" s="145">
        <f t="shared" si="18"/>
        <v>5.9208508851487807</v>
      </c>
      <c r="E718" s="146">
        <v>17188847.582703345</v>
      </c>
      <c r="F718" s="147">
        <v>14961385.243418528</v>
      </c>
      <c r="G718" s="148">
        <v>15349954.386085236</v>
      </c>
    </row>
    <row r="719" spans="1:7" x14ac:dyDescent="0.3">
      <c r="A719"/>
      <c r="B719"/>
      <c r="C719" s="144">
        <v>695</v>
      </c>
      <c r="D719" s="145">
        <f t="shared" si="18"/>
        <v>5.9372175118736257</v>
      </c>
      <c r="E719" s="146">
        <v>17194182.105123103</v>
      </c>
      <c r="F719" s="147">
        <v>14969934.831380069</v>
      </c>
      <c r="G719" s="148">
        <v>15357336.894672789</v>
      </c>
    </row>
    <row r="720" spans="1:7" x14ac:dyDescent="0.3">
      <c r="A720"/>
      <c r="B720"/>
      <c r="C720" s="144">
        <v>696</v>
      </c>
      <c r="D720" s="145">
        <f t="shared" si="18"/>
        <v>5.9536378878795757</v>
      </c>
      <c r="E720" s="146">
        <v>17199518.289393615</v>
      </c>
      <c r="F720" s="147">
        <v>14978484.224357365</v>
      </c>
      <c r="G720" s="148">
        <v>15364719.750064889</v>
      </c>
    </row>
    <row r="721" spans="1:7" x14ac:dyDescent="0.3">
      <c r="A721"/>
      <c r="B721"/>
      <c r="C721" s="144">
        <v>697</v>
      </c>
      <c r="D721" s="145">
        <f t="shared" si="18"/>
        <v>5.9701123673638383</v>
      </c>
      <c r="E721" s="146">
        <v>17204856.147932179</v>
      </c>
      <c r="F721" s="147">
        <v>14987033.448210293</v>
      </c>
      <c r="G721" s="148">
        <v>15372102.97330212</v>
      </c>
    </row>
    <row r="722" spans="1:7" x14ac:dyDescent="0.3">
      <c r="A722"/>
      <c r="B722"/>
      <c r="C722" s="144">
        <v>698</v>
      </c>
      <c r="D722" s="145">
        <f t="shared" si="18"/>
        <v>5.9866413080363365</v>
      </c>
      <c r="E722" s="146">
        <v>17210195.693267114</v>
      </c>
      <c r="F722" s="147">
        <v>14995582.528919786</v>
      </c>
      <c r="G722" s="148">
        <v>15379486.58554104</v>
      </c>
    </row>
    <row r="723" spans="1:7" x14ac:dyDescent="0.3">
      <c r="A723"/>
      <c r="B723"/>
      <c r="C723" s="144">
        <v>699</v>
      </c>
      <c r="D723" s="145">
        <f t="shared" si="18"/>
        <v>6.0032250711663053</v>
      </c>
      <c r="E723" s="146">
        <v>17215536.938038822</v>
      </c>
      <c r="F723" s="147">
        <v>15004131.492589552</v>
      </c>
      <c r="G723" s="148">
        <v>15386870.60805567</v>
      </c>
    </row>
    <row r="724" spans="1:7" x14ac:dyDescent="0.3">
      <c r="A724"/>
      <c r="B724"/>
      <c r="C724" s="144">
        <v>700</v>
      </c>
      <c r="D724" s="145">
        <f t="shared" si="18"/>
        <v>6.0198640216296795</v>
      </c>
      <c r="E724" s="146">
        <v>17220879.895000864</v>
      </c>
      <c r="F724" s="147">
        <v>15012680.365447816</v>
      </c>
      <c r="G724" s="148">
        <v>15394255.062238961</v>
      </c>
    </row>
    <row r="725" spans="1:7" x14ac:dyDescent="0.3">
      <c r="A725"/>
      <c r="B725"/>
      <c r="C725" s="144">
        <v>701</v>
      </c>
      <c r="D725" s="145">
        <f t="shared" si="18"/>
        <v>6.0365585279572516</v>
      </c>
      <c r="E725" s="146">
        <v>17226224.577021033</v>
      </c>
      <c r="F725" s="147">
        <v>15021229.173849072</v>
      </c>
      <c r="G725" s="148">
        <v>15401639.969604291</v>
      </c>
    </row>
    <row r="726" spans="1:7" x14ac:dyDescent="0.3">
      <c r="A726"/>
      <c r="B726"/>
      <c r="C726" s="144">
        <v>702</v>
      </c>
      <c r="D726" s="145">
        <f t="shared" si="18"/>
        <v>6.053308962383662</v>
      </c>
      <c r="E726" s="146">
        <v>17231570.997082487</v>
      </c>
      <c r="F726" s="147">
        <v>15029777.944275897</v>
      </c>
      <c r="G726" s="148">
        <v>15409025.351787003</v>
      </c>
    </row>
    <row r="727" spans="1:7" x14ac:dyDescent="0.3">
      <c r="A727"/>
      <c r="B727"/>
      <c r="C727" s="144">
        <v>703</v>
      </c>
      <c r="D727" s="145">
        <f t="shared" si="18"/>
        <v>6.070115700897186</v>
      </c>
      <c r="E727" s="146">
        <v>17236919.168284841</v>
      </c>
      <c r="F727" s="147">
        <v>15038326.703340702</v>
      </c>
      <c r="G727" s="148">
        <v>15416411.230545931</v>
      </c>
    </row>
    <row r="728" spans="1:7" x14ac:dyDescent="0.3">
      <c r="A728"/>
      <c r="B728"/>
      <c r="C728" s="144">
        <v>704</v>
      </c>
      <c r="D728" s="145">
        <f t="shared" si="18"/>
        <v>6.0869791232903818</v>
      </c>
      <c r="E728" s="146">
        <v>17242269.10384535</v>
      </c>
      <c r="F728" s="147">
        <v>15046875.477787627</v>
      </c>
      <c r="G728" s="148">
        <v>15423797.627764991</v>
      </c>
    </row>
    <row r="729" spans="1:7" x14ac:dyDescent="0.3">
      <c r="A729"/>
      <c r="B729"/>
      <c r="C729" s="144">
        <v>705</v>
      </c>
      <c r="D729" s="145">
        <f t="shared" si="18"/>
        <v>6.1038996132115848</v>
      </c>
      <c r="E729" s="146">
        <v>17247620.817100033</v>
      </c>
      <c r="F729" s="147">
        <v>15055424.29449437</v>
      </c>
      <c r="G729" s="148">
        <v>15431184.565454744</v>
      </c>
    </row>
    <row r="730" spans="1:7" x14ac:dyDescent="0.3">
      <c r="A730"/>
      <c r="B730"/>
      <c r="C730" s="144">
        <v>706</v>
      </c>
      <c r="D730" s="145">
        <f t="shared" ref="D730:D793" si="19">-LN(1-C730/$C$24)/$D$24</f>
        <v>6.120877558217277</v>
      </c>
      <c r="E730" s="146">
        <v>17252974.321504865</v>
      </c>
      <c r="F730" s="147">
        <v>15063973.180474073</v>
      </c>
      <c r="G730" s="148">
        <v>15438572.065754043</v>
      </c>
    </row>
    <row r="731" spans="1:7" x14ac:dyDescent="0.3">
      <c r="A731"/>
      <c r="B731"/>
      <c r="C731" s="144">
        <v>707</v>
      </c>
      <c r="D731" s="145">
        <f t="shared" si="19"/>
        <v>6.1379133498253475</v>
      </c>
      <c r="E731" s="146">
        <v>17258329.630636998</v>
      </c>
      <c r="F731" s="147">
        <v>15072522.162877228</v>
      </c>
      <c r="G731" s="148">
        <v>15445960.150931634</v>
      </c>
    </row>
    <row r="732" spans="1:7" x14ac:dyDescent="0.3">
      <c r="A732"/>
      <c r="B732"/>
      <c r="C732" s="144">
        <v>708</v>
      </c>
      <c r="D732" s="145">
        <f t="shared" si="19"/>
        <v>6.1550073835692753</v>
      </c>
      <c r="E732" s="146">
        <v>17263686.758195955</v>
      </c>
      <c r="F732" s="147">
        <v>15081071.26899364</v>
      </c>
      <c r="G732" s="148">
        <v>15453348.843387837</v>
      </c>
    </row>
    <row r="733" spans="1:7" x14ac:dyDescent="0.3">
      <c r="A733"/>
      <c r="B733"/>
      <c r="C733" s="144">
        <v>709</v>
      </c>
      <c r="D733" s="145">
        <f t="shared" si="19"/>
        <v>6.1721600590532217</v>
      </c>
      <c r="E733" s="146">
        <v>17269045.718004875</v>
      </c>
      <c r="F733" s="147">
        <v>15089620.52625436</v>
      </c>
      <c r="G733" s="148">
        <v>15460738.165656233</v>
      </c>
    </row>
    <row r="734" spans="1:7" x14ac:dyDescent="0.3">
      <c r="A734"/>
      <c r="B734"/>
      <c r="C734" s="144">
        <v>710</v>
      </c>
      <c r="D734" s="145">
        <f t="shared" si="19"/>
        <v>6.1893717800080861</v>
      </c>
      <c r="E734" s="146">
        <v>17274406.52401178</v>
      </c>
      <c r="F734" s="147">
        <v>15098169.962233691</v>
      </c>
      <c r="G734" s="148">
        <v>15468128.140405355</v>
      </c>
    </row>
    <row r="735" spans="1:7" x14ac:dyDescent="0.3">
      <c r="A735"/>
      <c r="B735"/>
      <c r="C735" s="144">
        <v>711</v>
      </c>
      <c r="D735" s="145">
        <f t="shared" si="19"/>
        <v>6.2066429543485233</v>
      </c>
      <c r="E735" s="146">
        <v>17279769.190290842</v>
      </c>
      <c r="F735" s="147">
        <v>15106719.604651216</v>
      </c>
      <c r="G735" s="148">
        <v>15475518.790440446</v>
      </c>
    </row>
    <row r="736" spans="1:7" x14ac:dyDescent="0.3">
      <c r="A736"/>
      <c r="B736"/>
      <c r="C736" s="144">
        <v>712</v>
      </c>
      <c r="D736" s="145">
        <f t="shared" si="19"/>
        <v>6.2239739942309544</v>
      </c>
      <c r="E736" s="146">
        <v>17285133.731043689</v>
      </c>
      <c r="F736" s="147">
        <v>15115269.481373826</v>
      </c>
      <c r="G736" s="148">
        <v>15482910.1387052</v>
      </c>
    </row>
    <row r="737" spans="1:7" x14ac:dyDescent="0.3">
      <c r="A737"/>
      <c r="B737"/>
      <c r="C737" s="144">
        <v>713</v>
      </c>
      <c r="D737" s="145">
        <f t="shared" si="19"/>
        <v>6.2413653161125788</v>
      </c>
      <c r="E737" s="146">
        <v>17290500.160600748</v>
      </c>
      <c r="F737" s="147">
        <v>15123819.620417818</v>
      </c>
      <c r="G737" s="148">
        <v>15490302.208283562</v>
      </c>
    </row>
    <row r="738" spans="1:7" x14ac:dyDescent="0.3">
      <c r="A738"/>
      <c r="B738"/>
      <c r="C738" s="144">
        <v>714</v>
      </c>
      <c r="D738" s="145">
        <f t="shared" si="19"/>
        <v>6.2588173408114223</v>
      </c>
      <c r="E738" s="146">
        <v>17295868.493422542</v>
      </c>
      <c r="F738" s="147">
        <v>15132370.049951</v>
      </c>
      <c r="G738" s="148">
        <v>15497695.02240153</v>
      </c>
    </row>
    <row r="739" spans="1:7" x14ac:dyDescent="0.3">
      <c r="A739"/>
      <c r="B739"/>
      <c r="C739" s="144">
        <v>715</v>
      </c>
      <c r="D739" s="145">
        <f t="shared" si="19"/>
        <v>6.276330493567432</v>
      </c>
      <c r="E739" s="146">
        <v>17301238.744101107</v>
      </c>
      <c r="F739" s="147">
        <v>15140920.798294805</v>
      </c>
      <c r="G739" s="148">
        <v>15505088.604429003</v>
      </c>
    </row>
    <row r="740" spans="1:7" x14ac:dyDescent="0.3">
      <c r="A740"/>
      <c r="B740"/>
      <c r="C740" s="144">
        <v>716</v>
      </c>
      <c r="D740" s="145">
        <f t="shared" si="19"/>
        <v>6.2939052041046546</v>
      </c>
      <c r="E740" s="146">
        <v>17306610.927361339</v>
      </c>
      <c r="F740" s="147">
        <v>15149471.893926494</v>
      </c>
      <c r="G740" s="148">
        <v>15512482.977881642</v>
      </c>
    </row>
    <row r="741" spans="1:7" x14ac:dyDescent="0.3">
      <c r="A741"/>
      <c r="B741"/>
      <c r="C741" s="144">
        <v>717</v>
      </c>
      <c r="D741" s="145">
        <f t="shared" si="19"/>
        <v>6.3115419066944964</v>
      </c>
      <c r="E741" s="146">
        <v>17311985.058062427</v>
      </c>
      <c r="F741" s="147">
        <v>15158023.365481341</v>
      </c>
      <c r="G741" s="148">
        <v>15519878.166422777</v>
      </c>
    </row>
    <row r="742" spans="1:7" x14ac:dyDescent="0.3">
      <c r="A742"/>
      <c r="B742"/>
      <c r="C742" s="144">
        <v>718</v>
      </c>
      <c r="D742" s="145">
        <f t="shared" si="19"/>
        <v>6.3292410402201167</v>
      </c>
      <c r="E742" s="146">
        <v>17317361.151199285</v>
      </c>
      <c r="F742" s="147">
        <v>15166575.241754852</v>
      </c>
      <c r="G742" s="148">
        <v>15527274.193865323</v>
      </c>
    </row>
    <row r="743" spans="1:7" x14ac:dyDescent="0.3">
      <c r="A743"/>
      <c r="B743"/>
      <c r="C743" s="144">
        <v>719</v>
      </c>
      <c r="D743" s="145">
        <f t="shared" si="19"/>
        <v>6.3470030482419553</v>
      </c>
      <c r="E743" s="146">
        <v>17322739.221904006</v>
      </c>
      <c r="F743" s="147">
        <v>15175127.551705057</v>
      </c>
      <c r="G743" s="148">
        <v>15534671.084173735</v>
      </c>
    </row>
    <row r="744" spans="1:7" x14ac:dyDescent="0.3">
      <c r="A744"/>
      <c r="B744"/>
      <c r="C744" s="144">
        <v>720</v>
      </c>
      <c r="D744" s="145">
        <f t="shared" si="19"/>
        <v>6.364828379064436</v>
      </c>
      <c r="E744" s="146">
        <v>17328119.28544734</v>
      </c>
      <c r="F744" s="147">
        <v>15183680.324454777</v>
      </c>
      <c r="G744" s="148">
        <v>15542068.861465987</v>
      </c>
    </row>
    <row r="745" spans="1:7" x14ac:dyDescent="0.3">
      <c r="A745"/>
      <c r="B745"/>
      <c r="C745" s="144">
        <v>721</v>
      </c>
      <c r="D745" s="145">
        <f t="shared" si="19"/>
        <v>6.3827174858038571</v>
      </c>
      <c r="E745" s="146">
        <v>17333501.357240222</v>
      </c>
      <c r="F745" s="147">
        <v>15192233.589294001</v>
      </c>
      <c r="G745" s="148">
        <v>15549467.550015597</v>
      </c>
    </row>
    <row r="746" spans="1:7" x14ac:dyDescent="0.3">
      <c r="A746"/>
      <c r="B746"/>
      <c r="C746" s="144">
        <v>722</v>
      </c>
      <c r="D746" s="145">
        <f t="shared" si="19"/>
        <v>6.4006708264574996</v>
      </c>
      <c r="E746" s="146">
        <v>17338885.452835258</v>
      </c>
      <c r="F746" s="147">
        <v>15200787.375682201</v>
      </c>
      <c r="G746" s="148">
        <v>15556867.17425367</v>
      </c>
    </row>
    <row r="747" spans="1:7" x14ac:dyDescent="0.3">
      <c r="A747"/>
      <c r="B747"/>
      <c r="C747" s="144">
        <v>723</v>
      </c>
      <c r="D747" s="145">
        <f t="shared" si="19"/>
        <v>6.4186888639739923</v>
      </c>
      <c r="E747" s="146">
        <v>17344271.587928344</v>
      </c>
      <c r="F747" s="147">
        <v>15209341.713250767</v>
      </c>
      <c r="G747" s="148">
        <v>15564267.758770961</v>
      </c>
    </row>
    <row r="748" spans="1:7" x14ac:dyDescent="0.3">
      <c r="A748"/>
      <c r="B748"/>
      <c r="C748" s="144">
        <v>724</v>
      </c>
      <c r="D748" s="145">
        <f t="shared" si="19"/>
        <v>6.4367720663249344</v>
      </c>
      <c r="E748" s="146">
        <v>17349659.778360184</v>
      </c>
      <c r="F748" s="147">
        <v>15217896.631805446</v>
      </c>
      <c r="G748" s="148">
        <v>15571669.32832</v>
      </c>
    </row>
    <row r="749" spans="1:7" x14ac:dyDescent="0.3">
      <c r="A749"/>
      <c r="B749"/>
      <c r="C749" s="144">
        <v>725</v>
      </c>
      <c r="D749" s="145">
        <f t="shared" si="19"/>
        <v>6.4549209065778275</v>
      </c>
      <c r="E749" s="146">
        <v>17355050.040117964</v>
      </c>
      <c r="F749" s="147">
        <v>15226452.161328798</v>
      </c>
      <c r="G749" s="148">
        <v>15579071.90781723</v>
      </c>
    </row>
    <row r="750" spans="1:7" x14ac:dyDescent="0.3">
      <c r="A750"/>
      <c r="B750"/>
      <c r="C750" s="144">
        <v>726</v>
      </c>
      <c r="D750" s="145">
        <f t="shared" si="19"/>
        <v>6.4731358629703335</v>
      </c>
      <c r="E750" s="146">
        <v>17360442.389336944</v>
      </c>
      <c r="F750" s="147">
        <v>15235008.331982723</v>
      </c>
      <c r="G750" s="148">
        <v>15586475.522345176</v>
      </c>
    </row>
    <row r="751" spans="1:7" x14ac:dyDescent="0.3">
      <c r="A751"/>
      <c r="B751"/>
      <c r="C751" s="144">
        <v>727</v>
      </c>
      <c r="D751" s="145">
        <f t="shared" si="19"/>
        <v>6.4914174189858862</v>
      </c>
      <c r="E751" s="146">
        <v>17365836.842302117</v>
      </c>
      <c r="F751" s="147">
        <v>15243565.174111012</v>
      </c>
      <c r="G751" s="148">
        <v>15593880.197154654</v>
      </c>
    </row>
    <row r="752" spans="1:7" x14ac:dyDescent="0.3">
      <c r="A752"/>
      <c r="B752"/>
      <c r="C752" s="144">
        <v>728</v>
      </c>
      <c r="D752" s="145">
        <f t="shared" si="19"/>
        <v>6.509766063430698</v>
      </c>
      <c r="E752" s="146">
        <v>17371233.415449955</v>
      </c>
      <c r="F752" s="147">
        <v>15252122.718241941</v>
      </c>
      <c r="G752" s="148">
        <v>15601285.957667023</v>
      </c>
    </row>
    <row r="753" spans="1:7" x14ac:dyDescent="0.3">
      <c r="A753"/>
      <c r="B753"/>
      <c r="C753" s="144">
        <v>729</v>
      </c>
      <c r="D753" s="145">
        <f t="shared" si="19"/>
        <v>6.5281822905121798</v>
      </c>
      <c r="E753" s="146">
        <v>17376632.125370067</v>
      </c>
      <c r="F753" s="147">
        <v>15260680.995090872</v>
      </c>
      <c r="G753" s="148">
        <v>15608692.829476455</v>
      </c>
    </row>
    <row r="754" spans="1:7" x14ac:dyDescent="0.3">
      <c r="A754"/>
      <c r="B754"/>
      <c r="C754" s="144">
        <v>730</v>
      </c>
      <c r="D754" s="145">
        <f t="shared" si="19"/>
        <v>6.5466665999188107</v>
      </c>
      <c r="E754" s="146">
        <v>17382032.988806982</v>
      </c>
      <c r="F754" s="147">
        <v>15269240.035562964</v>
      </c>
      <c r="G754" s="148">
        <v>15616100.838352267</v>
      </c>
    </row>
    <row r="755" spans="1:7" x14ac:dyDescent="0.3">
      <c r="A755"/>
      <c r="B755"/>
      <c r="C755" s="144">
        <v>731</v>
      </c>
      <c r="D755" s="145">
        <f t="shared" si="19"/>
        <v>6.5652194969014896</v>
      </c>
      <c r="E755" s="146">
        <v>17387436.022661932</v>
      </c>
      <c r="F755" s="147">
        <v>15277799.870755861</v>
      </c>
      <c r="G755" s="148">
        <v>15623510.01024124</v>
      </c>
    </row>
    <row r="756" spans="1:7" x14ac:dyDescent="0.3">
      <c r="A756"/>
      <c r="B756"/>
      <c r="C756" s="144">
        <v>732</v>
      </c>
      <c r="D756" s="145">
        <f t="shared" si="19"/>
        <v>6.5838414923564015</v>
      </c>
      <c r="E756" s="146">
        <v>17392841.243994635</v>
      </c>
      <c r="F756" s="147">
        <v>15286360.531962449</v>
      </c>
      <c r="G756" s="148">
        <v>15630920.371270042</v>
      </c>
    </row>
    <row r="757" spans="1:7" x14ac:dyDescent="0.3">
      <c r="A757"/>
      <c r="B757"/>
      <c r="C757" s="144">
        <v>733</v>
      </c>
      <c r="D757" s="145">
        <f t="shared" si="19"/>
        <v>6.6025331029094367</v>
      </c>
      <c r="E757" s="146">
        <v>17398248.670025174</v>
      </c>
      <c r="F757" s="147">
        <v>15294922.050673643</v>
      </c>
      <c r="G757" s="148">
        <v>15638331.947747651</v>
      </c>
    </row>
    <row r="758" spans="1:7" x14ac:dyDescent="0.3">
      <c r="A758"/>
      <c r="B758"/>
      <c r="C758" s="144">
        <v>734</v>
      </c>
      <c r="D758" s="145">
        <f t="shared" si="19"/>
        <v>6.6212948510021894</v>
      </c>
      <c r="E758" s="146">
        <v>17403658.318135828</v>
      </c>
      <c r="F758" s="147">
        <v>15303484.458581263</v>
      </c>
      <c r="G758" s="148">
        <v>15645744.766167803</v>
      </c>
    </row>
    <row r="759" spans="1:7" x14ac:dyDescent="0.3">
      <c r="A759"/>
      <c r="B759"/>
      <c r="C759" s="144">
        <v>735</v>
      </c>
      <c r="D759" s="145">
        <f t="shared" si="19"/>
        <v>6.640127264979574</v>
      </c>
      <c r="E759" s="146">
        <v>17409070.205873005</v>
      </c>
      <c r="F759" s="147">
        <v>15312047.787580876</v>
      </c>
      <c r="G759" s="148">
        <v>15653158.853211515</v>
      </c>
    </row>
    <row r="760" spans="1:7" x14ac:dyDescent="0.3">
      <c r="A760"/>
      <c r="B760"/>
      <c r="C760" s="144">
        <v>736</v>
      </c>
      <c r="D760" s="145">
        <f t="shared" si="19"/>
        <v>6.6590308791791042</v>
      </c>
      <c r="E760" s="146">
        <v>17414484.350949176</v>
      </c>
      <c r="F760" s="147">
        <v>15320612.069774762</v>
      </c>
      <c r="G760" s="148">
        <v>15660574.235749628</v>
      </c>
    </row>
    <row r="761" spans="1:7" x14ac:dyDescent="0.3">
      <c r="A761"/>
      <c r="B761"/>
      <c r="C761" s="144">
        <v>737</v>
      </c>
      <c r="D761" s="145">
        <f t="shared" si="19"/>
        <v>6.6780062340218622</v>
      </c>
      <c r="E761" s="146">
        <v>17419900.771244828</v>
      </c>
      <c r="F761" s="147">
        <v>15329177.337474858</v>
      </c>
      <c r="G761" s="148">
        <v>15667990.940845404</v>
      </c>
    </row>
    <row r="762" spans="1:7" x14ac:dyDescent="0.3">
      <c r="A762"/>
      <c r="B762"/>
      <c r="C762" s="144">
        <v>738</v>
      </c>
      <c r="D762" s="145">
        <f t="shared" si="19"/>
        <v>6.6970538761052012</v>
      </c>
      <c r="E762" s="146">
        <v>17425319.484810483</v>
      </c>
      <c r="F762" s="147">
        <v>15337743.623205829</v>
      </c>
      <c r="G762" s="148">
        <v>15675408.995757144</v>
      </c>
    </row>
    <row r="763" spans="1:7" x14ac:dyDescent="0.3">
      <c r="A763"/>
      <c r="B763"/>
      <c r="C763" s="144">
        <v>739</v>
      </c>
      <c r="D763" s="145">
        <f t="shared" si="19"/>
        <v>6.7161743582972173</v>
      </c>
      <c r="E763" s="146">
        <v>17430740.50986873</v>
      </c>
      <c r="F763" s="147">
        <v>15346310.959708093</v>
      </c>
      <c r="G763" s="148">
        <v>15682828.427940872</v>
      </c>
    </row>
    <row r="764" spans="1:7" x14ac:dyDescent="0.3">
      <c r="A764"/>
      <c r="B764"/>
      <c r="C764" s="144">
        <v>740</v>
      </c>
      <c r="D764" s="145">
        <f t="shared" si="19"/>
        <v>6.7353682398330461</v>
      </c>
      <c r="E764" s="146">
        <v>17436163.864816312</v>
      </c>
      <c r="F764" s="147">
        <v>15354879.379940988</v>
      </c>
      <c r="G764" s="148">
        <v>15690249.265053056</v>
      </c>
    </row>
    <row r="765" spans="1:7" x14ac:dyDescent="0.3">
      <c r="A765"/>
      <c r="B765"/>
      <c r="C765" s="144">
        <v>741</v>
      </c>
      <c r="D765" s="145">
        <f t="shared" si="19"/>
        <v>6.7546360864129955</v>
      </c>
      <c r="E765" s="146">
        <v>17441589.568226222</v>
      </c>
      <c r="F765" s="147">
        <v>15363448.917085914</v>
      </c>
      <c r="G765" s="148">
        <v>15697671.534953367</v>
      </c>
    </row>
    <row r="766" spans="1:7" x14ac:dyDescent="0.3">
      <c r="A766"/>
      <c r="B766"/>
      <c r="C766" s="144">
        <v>742</v>
      </c>
      <c r="D766" s="145">
        <f t="shared" si="19"/>
        <v>6.7739784703025983</v>
      </c>
      <c r="E766" s="146">
        <v>17447017.63884984</v>
      </c>
      <c r="F766" s="147">
        <v>15372019.604549579</v>
      </c>
      <c r="G766" s="148">
        <v>15705095.265707495</v>
      </c>
    </row>
    <row r="767" spans="1:7" x14ac:dyDescent="0.3">
      <c r="A767"/>
      <c r="B767"/>
      <c r="C767" s="144">
        <v>743</v>
      </c>
      <c r="D767" s="145">
        <f t="shared" si="19"/>
        <v>6.7933959704345854</v>
      </c>
      <c r="E767" s="146">
        <v>17452448.095619153</v>
      </c>
      <c r="F767" s="147">
        <v>15380591.475967277</v>
      </c>
      <c r="G767" s="148">
        <v>15712520.485589992</v>
      </c>
    </row>
    <row r="768" spans="1:7" x14ac:dyDescent="0.3">
      <c r="A768"/>
      <c r="B768"/>
      <c r="C768" s="144">
        <v>744</v>
      </c>
      <c r="D768" s="145">
        <f t="shared" si="19"/>
        <v>6.8128891725128726</v>
      </c>
      <c r="E768" s="146">
        <v>17457880.957648955</v>
      </c>
      <c r="F768" s="147">
        <v>15389164.565206213</v>
      </c>
      <c r="G768" s="148">
        <v>15719947.223087205</v>
      </c>
    </row>
    <row r="769" spans="1:7" x14ac:dyDescent="0.3">
      <c r="A769"/>
      <c r="B769"/>
      <c r="C769" s="144">
        <v>745</v>
      </c>
      <c r="D769" s="145">
        <f t="shared" si="19"/>
        <v>6.8324586691185534</v>
      </c>
      <c r="E769" s="146">
        <v>17463316.244239096</v>
      </c>
      <c r="F769" s="147">
        <v>15397738.906368893</v>
      </c>
      <c r="G769" s="148">
        <v>15727375.506900191</v>
      </c>
    </row>
    <row r="770" spans="1:7" x14ac:dyDescent="0.3">
      <c r="A770"/>
      <c r="B770"/>
      <c r="C770" s="144">
        <v>746</v>
      </c>
      <c r="D770" s="145">
        <f t="shared" si="19"/>
        <v>6.852105059818002</v>
      </c>
      <c r="E770" s="146">
        <v>17468753.974876825</v>
      </c>
      <c r="F770" s="147">
        <v>15406314.533796579</v>
      </c>
      <c r="G770" s="148">
        <v>15734805.365947764</v>
      </c>
    </row>
    <row r="771" spans="1:7" x14ac:dyDescent="0.3">
      <c r="A771"/>
      <c r="B771"/>
      <c r="C771" s="144">
        <v>747</v>
      </c>
      <c r="D771" s="145">
        <f t="shared" si="19"/>
        <v>6.8718289512730841</v>
      </c>
      <c r="E771" s="146">
        <v>17474194.169239081</v>
      </c>
      <c r="F771" s="147">
        <v>15414891.482072784</v>
      </c>
      <c r="G771" s="148">
        <v>15742236.829369513</v>
      </c>
    </row>
    <row r="772" spans="1:7" x14ac:dyDescent="0.3">
      <c r="A772"/>
      <c r="B772"/>
      <c r="C772" s="144">
        <v>748</v>
      </c>
      <c r="D772" s="145">
        <f t="shared" si="19"/>
        <v>6.8916309573535681</v>
      </c>
      <c r="E772" s="146">
        <v>17479636.847194925</v>
      </c>
      <c r="F772" s="147">
        <v>15423469.786026822</v>
      </c>
      <c r="G772" s="148">
        <v>15749669.926528933</v>
      </c>
    </row>
    <row r="773" spans="1:7" x14ac:dyDescent="0.3">
      <c r="A773"/>
      <c r="B773"/>
      <c r="C773" s="144">
        <v>749</v>
      </c>
      <c r="D773" s="145">
        <f t="shared" si="19"/>
        <v>6.9115116992517649</v>
      </c>
      <c r="E773" s="146">
        <v>17485082.028807949</v>
      </c>
      <c r="F773" s="147">
        <v>15432049.480737448</v>
      </c>
      <c r="G773" s="148">
        <v>15757104.687016571</v>
      </c>
    </row>
    <row r="774" spans="1:7" x14ac:dyDescent="0.3">
      <c r="A774"/>
      <c r="B774"/>
      <c r="C774" s="144">
        <v>750</v>
      </c>
      <c r="D774" s="145">
        <f t="shared" si="19"/>
        <v>6.9314718055994522</v>
      </c>
      <c r="E774" s="146">
        <v>17490529.734338727</v>
      </c>
      <c r="F774" s="147">
        <v>15440630.601536538</v>
      </c>
      <c r="G774" s="148">
        <v>15764541.140653258</v>
      </c>
    </row>
    <row r="775" spans="1:7" x14ac:dyDescent="0.3">
      <c r="A775"/>
      <c r="B775"/>
      <c r="C775" s="144">
        <v>751</v>
      </c>
      <c r="D775" s="145">
        <f t="shared" si="19"/>
        <v>6.9515119125871472</v>
      </c>
      <c r="E775" s="146">
        <v>17495979.984247357</v>
      </c>
      <c r="F775" s="147">
        <v>15449213.184012813</v>
      </c>
      <c r="G775" s="148">
        <v>15771979.317493355</v>
      </c>
    </row>
    <row r="776" spans="1:7" x14ac:dyDescent="0.3">
      <c r="A776"/>
      <c r="B776"/>
      <c r="C776" s="144">
        <v>752</v>
      </c>
      <c r="D776" s="145">
        <f t="shared" si="19"/>
        <v>6.9716326640857735</v>
      </c>
      <c r="E776" s="146">
        <v>17501432.79919602</v>
      </c>
      <c r="F776" s="147">
        <v>15457797.264015673</v>
      </c>
      <c r="G776" s="148">
        <v>15779419.2478281</v>
      </c>
    </row>
    <row r="777" spans="1:7" x14ac:dyDescent="0.3">
      <c r="A777"/>
      <c r="B777"/>
      <c r="C777" s="144">
        <v>753</v>
      </c>
      <c r="D777" s="145">
        <f t="shared" si="19"/>
        <v>6.9918347117707986</v>
      </c>
      <c r="E777" s="146">
        <v>17506888.200051576</v>
      </c>
      <c r="F777" s="147">
        <v>15466382.877659053</v>
      </c>
      <c r="G777" s="148">
        <v>15786860.962188987</v>
      </c>
    </row>
    <row r="778" spans="1:7" x14ac:dyDescent="0.3">
      <c r="A778"/>
      <c r="B778"/>
      <c r="C778" s="144">
        <v>754</v>
      </c>
      <c r="D778" s="145">
        <f t="shared" si="19"/>
        <v>7.0121187152488718</v>
      </c>
      <c r="E778" s="146">
        <v>17512346.207888205</v>
      </c>
      <c r="F778" s="147">
        <v>15474970.061325373</v>
      </c>
      <c r="G778" s="148">
        <v>15794304.4913512</v>
      </c>
    </row>
    <row r="779" spans="1:7" x14ac:dyDescent="0.3">
      <c r="A779"/>
      <c r="B779"/>
      <c r="C779" s="144">
        <v>755</v>
      </c>
      <c r="D779" s="145">
        <f t="shared" si="19"/>
        <v>7.0324853421870497</v>
      </c>
      <c r="E779" s="146">
        <v>17517806.843990143</v>
      </c>
      <c r="F779" s="147">
        <v>15483558.851669544</v>
      </c>
      <c r="G779" s="148">
        <v>15801749.866337137</v>
      </c>
    </row>
    <row r="780" spans="1:7" x14ac:dyDescent="0.3">
      <c r="A780"/>
      <c r="B780"/>
      <c r="C780" s="144">
        <v>756</v>
      </c>
      <c r="D780" s="145">
        <f t="shared" si="19"/>
        <v>7.0529352684446751</v>
      </c>
      <c r="E780" s="146">
        <v>17523270.129854403</v>
      </c>
      <c r="F780" s="147">
        <v>15492149.285623048</v>
      </c>
      <c r="G780" s="148">
        <v>15809197.118419956</v>
      </c>
    </row>
    <row r="781" spans="1:7" x14ac:dyDescent="0.3">
      <c r="A781"/>
      <c r="B781"/>
      <c r="C781" s="144">
        <v>757</v>
      </c>
      <c r="D781" s="145">
        <f t="shared" si="19"/>
        <v>7.0734691782079429</v>
      </c>
      <c r="E781" s="146">
        <v>17528736.087193601</v>
      </c>
      <c r="F781" s="147">
        <v>15500741.400398085</v>
      </c>
      <c r="G781" s="148">
        <v>15816646.27912722</v>
      </c>
    </row>
    <row r="782" spans="1:7" x14ac:dyDescent="0.3">
      <c r="A782"/>
      <c r="B782"/>
      <c r="C782" s="144">
        <v>758</v>
      </c>
      <c r="D782" s="145">
        <f t="shared" si="19"/>
        <v>7.0940877641272531</v>
      </c>
      <c r="E782" s="146">
        <v>17534204.737938777</v>
      </c>
      <c r="F782" s="147">
        <v>15509335.233491793</v>
      </c>
      <c r="G782" s="148">
        <v>15824097.380244574</v>
      </c>
    </row>
    <row r="783" spans="1:7" x14ac:dyDescent="0.3">
      <c r="A783"/>
      <c r="B783"/>
      <c r="C783" s="144">
        <v>759</v>
      </c>
      <c r="D783" s="145">
        <f t="shared" si="19"/>
        <v>7.1147917274574102</v>
      </c>
      <c r="E783" s="146">
        <v>17539676.104242336</v>
      </c>
      <c r="F783" s="147">
        <v>15517930.822690554</v>
      </c>
      <c r="G783" s="148">
        <v>15831550.453819534</v>
      </c>
    </row>
    <row r="784" spans="1:7" x14ac:dyDescent="0.3">
      <c r="A784"/>
      <c r="B784"/>
      <c r="C784" s="144">
        <v>760</v>
      </c>
      <c r="D784" s="145">
        <f t="shared" si="19"/>
        <v>7.1355817782007289</v>
      </c>
      <c r="E784" s="146">
        <v>17545150.208480984</v>
      </c>
      <c r="F784" s="147">
        <v>15526528.206074361</v>
      </c>
      <c r="G784" s="148">
        <v>15839005.53216528</v>
      </c>
    </row>
    <row r="785" spans="1:7" x14ac:dyDescent="0.3">
      <c r="A785"/>
      <c r="B785"/>
      <c r="C785" s="144">
        <v>761</v>
      </c>
      <c r="D785" s="145">
        <f t="shared" si="19"/>
        <v>7.1564586352531316</v>
      </c>
      <c r="E785" s="146">
        <v>17550627.073258746</v>
      </c>
      <c r="F785" s="147">
        <v>15535127.422021268</v>
      </c>
      <c r="G785" s="148">
        <v>15846462.647864571</v>
      </c>
    </row>
    <row r="786" spans="1:7" x14ac:dyDescent="0.3">
      <c r="A786"/>
      <c r="B786"/>
      <c r="C786" s="144">
        <v>762</v>
      </c>
      <c r="D786" s="145">
        <f t="shared" si="19"/>
        <v>7.1774230265533117</v>
      </c>
      <c r="E786" s="146">
        <v>17556106.721410051</v>
      </c>
      <c r="F786" s="147">
        <v>15543728.509211922</v>
      </c>
      <c r="G786" s="148">
        <v>15853921.833773712</v>
      </c>
    </row>
    <row r="787" spans="1:7" x14ac:dyDescent="0.3">
      <c r="A787"/>
      <c r="B787"/>
      <c r="C787" s="144">
        <v>763</v>
      </c>
      <c r="D787" s="145">
        <f t="shared" si="19"/>
        <v>7.1984756892350292</v>
      </c>
      <c r="E787" s="146">
        <v>17561589.17600283</v>
      </c>
      <c r="F787" s="147">
        <v>15552331.506634168</v>
      </c>
      <c r="G787" s="148">
        <v>15861383.123026591</v>
      </c>
    </row>
    <row r="788" spans="1:7" x14ac:dyDescent="0.3">
      <c r="A788"/>
      <c r="B788"/>
      <c r="C788" s="144">
        <v>764</v>
      </c>
      <c r="D788" s="145">
        <f t="shared" si="19"/>
        <v>7.2196173697826342</v>
      </c>
      <c r="E788" s="146">
        <v>17567074.46034174</v>
      </c>
      <c r="F788" s="147">
        <v>15560936.453587767</v>
      </c>
      <c r="G788" s="148">
        <v>15868846.549038781</v>
      </c>
    </row>
    <row r="789" spans="1:7" x14ac:dyDescent="0.3">
      <c r="A789"/>
      <c r="B789"/>
      <c r="C789" s="144">
        <v>765</v>
      </c>
      <c r="D789" s="145">
        <f t="shared" si="19"/>
        <v>7.2408488241898903</v>
      </c>
      <c r="E789" s="146">
        <v>17572562.597971376</v>
      </c>
      <c r="F789" s="147">
        <v>15569543.389689142</v>
      </c>
      <c r="G789" s="148">
        <v>15876312.145511754</v>
      </c>
    </row>
    <row r="790" spans="1:7" x14ac:dyDescent="0.3">
      <c r="A790"/>
      <c r="B790"/>
      <c r="C790" s="144">
        <v>766</v>
      </c>
      <c r="D790" s="145">
        <f t="shared" si="19"/>
        <v>7.2621708181221782</v>
      </c>
      <c r="E790" s="146">
        <v>17578053.612679601</v>
      </c>
      <c r="F790" s="147">
        <v>15578152.35487628</v>
      </c>
      <c r="G790" s="148">
        <v>15883779.946437106</v>
      </c>
    </row>
    <row r="791" spans="1:7" x14ac:dyDescent="0.3">
      <c r="A791"/>
      <c r="B791"/>
      <c r="C791" s="144">
        <v>767</v>
      </c>
      <c r="D791" s="145">
        <f t="shared" si="19"/>
        <v>7.2835841270821833</v>
      </c>
      <c r="E791" s="146">
        <v>17583547.528500896</v>
      </c>
      <c r="F791" s="147">
        <v>15586763.389413657</v>
      </c>
      <c r="G791" s="148">
        <v>15891249.986100946</v>
      </c>
    </row>
    <row r="792" spans="1:7" x14ac:dyDescent="0.3">
      <c r="A792"/>
      <c r="B792"/>
      <c r="C792" s="144">
        <v>768</v>
      </c>
      <c r="D792" s="145">
        <f t="shared" si="19"/>
        <v>7.3050895365791355</v>
      </c>
      <c r="E792" s="146">
        <v>17589044.369719841</v>
      </c>
      <c r="F792" s="147">
        <v>15595376.533897303</v>
      </c>
      <c r="G792" s="148">
        <v>15898722.299088288</v>
      </c>
    </row>
    <row r="793" spans="1:7" x14ac:dyDescent="0.3">
      <c r="A793"/>
      <c r="B793"/>
      <c r="C793" s="144">
        <v>769</v>
      </c>
      <c r="D793" s="145">
        <f t="shared" si="19"/>
        <v>7.3266878423017179</v>
      </c>
      <c r="E793" s="146">
        <v>17594544.160874538</v>
      </c>
      <c r="F793" s="147">
        <v>15603991.829259943</v>
      </c>
      <c r="G793" s="148">
        <v>15906196.920287577</v>
      </c>
    </row>
    <row r="794" spans="1:7" x14ac:dyDescent="0.3">
      <c r="A794"/>
      <c r="B794"/>
      <c r="C794" s="144">
        <v>770</v>
      </c>
      <c r="D794" s="145">
        <f t="shared" ref="D794:D857" si="20">-LN(1-C794/$C$24)/$D$24</f>
        <v>7.348379850294708</v>
      </c>
      <c r="E794" s="146">
        <v>17600046.926760253</v>
      </c>
      <c r="F794" s="147">
        <v>15612609.316776227</v>
      </c>
      <c r="G794" s="148">
        <v>15913673.884895256</v>
      </c>
    </row>
    <row r="795" spans="1:7" x14ac:dyDescent="0.3">
      <c r="A795"/>
      <c r="B795"/>
      <c r="C795" s="144">
        <v>771</v>
      </c>
      <c r="D795" s="145">
        <f t="shared" si="20"/>
        <v>7.370166377139487</v>
      </c>
      <c r="E795" s="146">
        <v>17605552.692433007</v>
      </c>
      <c r="F795" s="147">
        <v>15621229.038068071</v>
      </c>
      <c r="G795" s="148">
        <v>15921153.228420481</v>
      </c>
    </row>
    <row r="796" spans="1:7" x14ac:dyDescent="0.3">
      <c r="A796"/>
      <c r="B796"/>
      <c r="C796" s="144">
        <v>772</v>
      </c>
      <c r="D796" s="145">
        <f t="shared" si="20"/>
        <v>7.3920482501384814</v>
      </c>
      <c r="E796" s="146">
        <v>17611061.483213298</v>
      </c>
      <c r="F796" s="147">
        <v>15629851.035110073</v>
      </c>
      <c r="G796" s="148">
        <v>15928634.986689853</v>
      </c>
    </row>
    <row r="797" spans="1:7" x14ac:dyDescent="0.3">
      <c r="A797"/>
      <c r="B797"/>
      <c r="C797" s="144">
        <v>773</v>
      </c>
      <c r="D797" s="145">
        <f t="shared" si="20"/>
        <v>7.4140263075036721</v>
      </c>
      <c r="E797" s="146">
        <v>17616573.324689887</v>
      </c>
      <c r="F797" s="147">
        <v>15638475.350235077</v>
      </c>
      <c r="G797" s="148">
        <v>15936119.195852302</v>
      </c>
    </row>
    <row r="798" spans="1:7" x14ac:dyDescent="0.3">
      <c r="A798"/>
      <c r="B798"/>
      <c r="C798" s="144">
        <v>774</v>
      </c>
      <c r="D798" s="145">
        <f t="shared" si="20"/>
        <v>7.4361013985492557</v>
      </c>
      <c r="E798" s="146">
        <v>17622088.242723621</v>
      </c>
      <c r="F798" s="147">
        <v>15647102.026139785</v>
      </c>
      <c r="G798" s="148">
        <v>15943605.892384008</v>
      </c>
    </row>
    <row r="799" spans="1:7" x14ac:dyDescent="0.3">
      <c r="A799"/>
      <c r="B799"/>
      <c r="C799" s="144">
        <v>775</v>
      </c>
      <c r="D799" s="145">
        <f t="shared" si="20"/>
        <v>7.4582743838885843</v>
      </c>
      <c r="E799" s="146">
        <v>17627606.263451401</v>
      </c>
      <c r="F799" s="147">
        <v>15655731.105890522</v>
      </c>
      <c r="G799" s="148">
        <v>15951095.113093477</v>
      </c>
    </row>
    <row r="800" spans="1:7" x14ac:dyDescent="0.3">
      <c r="A800"/>
      <c r="B800"/>
      <c r="C800" s="144">
        <v>776</v>
      </c>
      <c r="D800" s="145">
        <f t="shared" si="20"/>
        <v>7.4805461356354863</v>
      </c>
      <c r="E800" s="146">
        <v>17633127.41329015</v>
      </c>
      <c r="F800" s="147">
        <v>15664362.63292909</v>
      </c>
      <c r="G800" s="148">
        <v>15958586.895126661</v>
      </c>
    </row>
    <row r="801" spans="1:7" x14ac:dyDescent="0.3">
      <c r="A801"/>
      <c r="B801"/>
      <c r="C801" s="144">
        <v>777</v>
      </c>
      <c r="D801" s="145">
        <f t="shared" si="20"/>
        <v>7.5029175376100916</v>
      </c>
      <c r="E801" s="146">
        <v>17638651.718940914</v>
      </c>
      <c r="F801" s="147">
        <v>15672996.651078744</v>
      </c>
      <c r="G801" s="148">
        <v>15966081.275972208</v>
      </c>
    </row>
    <row r="802" spans="1:7" x14ac:dyDescent="0.3">
      <c r="A802"/>
      <c r="B802"/>
      <c r="C802" s="144">
        <v>778</v>
      </c>
      <c r="D802" s="145">
        <f t="shared" si="20"/>
        <v>7.5253894855492884</v>
      </c>
      <c r="E802" s="146">
        <v>17644179.207393028</v>
      </c>
      <c r="F802" s="147">
        <v>15681633.204550253</v>
      </c>
      <c r="G802" s="148">
        <v>15973578.293466803</v>
      </c>
    </row>
    <row r="803" spans="1:7" x14ac:dyDescent="0.3">
      <c r="A803"/>
      <c r="B803"/>
      <c r="C803" s="144">
        <v>779</v>
      </c>
      <c r="D803" s="145">
        <f t="shared" si="20"/>
        <v>7.5479628873219218</v>
      </c>
      <c r="E803" s="146">
        <v>17649709.905928351</v>
      </c>
      <c r="F803" s="147">
        <v>15690272.337948143</v>
      </c>
      <c r="G803" s="148">
        <v>15981077.985800611</v>
      </c>
    </row>
    <row r="804" spans="1:7" x14ac:dyDescent="0.3">
      <c r="A804"/>
      <c r="B804"/>
      <c r="C804" s="144">
        <v>780</v>
      </c>
      <c r="D804" s="145">
        <f t="shared" si="20"/>
        <v>7.5706386631488787</v>
      </c>
      <c r="E804" s="146">
        <v>17655243.842125606</v>
      </c>
      <c r="F804" s="147">
        <v>15698914.096276976</v>
      </c>
      <c r="G804" s="148">
        <v>15988580.391522838</v>
      </c>
    </row>
    <row r="805" spans="1:7" x14ac:dyDescent="0.3">
      <c r="A805"/>
      <c r="B805"/>
      <c r="C805" s="144">
        <v>781</v>
      </c>
      <c r="D805" s="145">
        <f t="shared" si="20"/>
        <v>7.5934177458281811</v>
      </c>
      <c r="E805" s="146">
        <v>17660781.043864798</v>
      </c>
      <c r="F805" s="147">
        <v>15707558.524947831</v>
      </c>
      <c r="G805" s="148">
        <v>15996085.549547402</v>
      </c>
    </row>
    <row r="806" spans="1:7" x14ac:dyDescent="0.3">
      <c r="A806"/>
      <c r="B806"/>
      <c r="C806" s="144">
        <v>782</v>
      </c>
      <c r="D806" s="145">
        <f t="shared" si="20"/>
        <v>7.6163010809652407</v>
      </c>
      <c r="E806" s="146">
        <v>17666321.539331719</v>
      </c>
      <c r="F806" s="147">
        <v>15716205.669784872</v>
      </c>
      <c r="G806" s="148">
        <v>16003593.499158688</v>
      </c>
    </row>
    <row r="807" spans="1:7" x14ac:dyDescent="0.3">
      <c r="A807"/>
      <c r="B807"/>
      <c r="C807" s="144">
        <v>783</v>
      </c>
      <c r="D807" s="145">
        <f t="shared" si="20"/>
        <v>7.6392896272083872</v>
      </c>
      <c r="E807" s="146">
        <v>17671865.357022546</v>
      </c>
      <c r="F807" s="147">
        <v>15724855.577032039</v>
      </c>
      <c r="G807" s="148">
        <v>16011104.280017447</v>
      </c>
    </row>
    <row r="808" spans="1:7" x14ac:dyDescent="0.3">
      <c r="A808"/>
      <c r="B808"/>
      <c r="C808" s="144">
        <v>784</v>
      </c>
      <c r="D808" s="145">
        <f t="shared" si="20"/>
        <v>7.6623843564898602</v>
      </c>
      <c r="E808" s="146">
        <v>17677412.525748536</v>
      </c>
      <c r="F808" s="147">
        <v>15733508.293359887</v>
      </c>
      <c r="G808" s="148">
        <v>16018617.932166817</v>
      </c>
    </row>
    <row r="809" spans="1:7" x14ac:dyDescent="0.3">
      <c r="A809"/>
      <c r="B809"/>
      <c r="C809" s="144">
        <v>785</v>
      </c>
      <c r="D809" s="145">
        <f t="shared" si="20"/>
        <v>7.6855862542723719</v>
      </c>
      <c r="E809" s="146">
        <v>17682963.074640807</v>
      </c>
      <c r="F809" s="147">
        <v>15742163.865872581</v>
      </c>
      <c r="G809" s="148">
        <v>16026134.496038437</v>
      </c>
    </row>
    <row r="810" spans="1:7" x14ac:dyDescent="0.3">
      <c r="A810"/>
      <c r="B810"/>
      <c r="C810" s="144">
        <v>786</v>
      </c>
      <c r="D810" s="145">
        <f t="shared" si="20"/>
        <v>7.7088963198014282</v>
      </c>
      <c r="E810" s="146">
        <v>17688517.033155233</v>
      </c>
      <c r="F810" s="147">
        <v>15750822.342114985</v>
      </c>
      <c r="G810" s="148">
        <v>16033654.012458704</v>
      </c>
    </row>
    <row r="811" spans="1:7" x14ac:dyDescent="0.3">
      <c r="A811"/>
      <c r="B811"/>
      <c r="C811" s="144">
        <v>787</v>
      </c>
      <c r="D811" s="145">
        <f t="shared" si="20"/>
        <v>7.7323155663635594</v>
      </c>
      <c r="E811" s="146">
        <v>17694074.431077421</v>
      </c>
      <c r="F811" s="147">
        <v>15759483.770079924</v>
      </c>
      <c r="G811" s="148">
        <v>16041176.522655154</v>
      </c>
    </row>
    <row r="812" spans="1:7" x14ac:dyDescent="0.3">
      <c r="A812"/>
      <c r="B812"/>
      <c r="C812" s="144">
        <v>788</v>
      </c>
      <c r="D812" s="145">
        <f t="shared" si="20"/>
        <v>7.7558450215506234</v>
      </c>
      <c r="E812" s="146">
        <v>17699635.2985278</v>
      </c>
      <c r="F812" s="147">
        <v>15768148.198215602</v>
      </c>
      <c r="G812" s="148">
        <v>16048702.068262976</v>
      </c>
    </row>
    <row r="813" spans="1:7" x14ac:dyDescent="0.3">
      <c r="A813"/>
      <c r="B813"/>
      <c r="C813" s="144">
        <v>789</v>
      </c>
      <c r="D813" s="145">
        <f t="shared" si="20"/>
        <v>7.7794857275303526</v>
      </c>
      <c r="E813" s="146">
        <v>17705199.665966824</v>
      </c>
      <c r="F813" s="147">
        <v>15776815.675433137</v>
      </c>
      <c r="G813" s="148">
        <v>16056230.691331632</v>
      </c>
    </row>
    <row r="814" spans="1:7" x14ac:dyDescent="0.3">
      <c r="A814"/>
      <c r="B814"/>
      <c r="C814" s="144">
        <v>790</v>
      </c>
      <c r="D814" s="145">
        <f t="shared" si="20"/>
        <v>7.8032387413233426</v>
      </c>
      <c r="E814" s="146">
        <v>17710767.56420026</v>
      </c>
      <c r="F814" s="147">
        <v>15785486.251114283</v>
      </c>
      <c r="G814" s="148">
        <v>16063762.434331672</v>
      </c>
    </row>
    <row r="815" spans="1:7" x14ac:dyDescent="0.3">
      <c r="A815"/>
      <c r="B815"/>
      <c r="C815" s="144">
        <v>791</v>
      </c>
      <c r="D815" s="145">
        <f t="shared" si="20"/>
        <v>7.8271051350866312</v>
      </c>
      <c r="E815" s="146">
        <v>17716339.024384622</v>
      </c>
      <c r="F815" s="147">
        <v>15794159.975119287</v>
      </c>
      <c r="G815" s="148">
        <v>16071297.340161623</v>
      </c>
    </row>
    <row r="816" spans="1:7" x14ac:dyDescent="0.3">
      <c r="A816"/>
      <c r="B816"/>
      <c r="C816" s="144">
        <v>792</v>
      </c>
      <c r="D816" s="145">
        <f t="shared" si="20"/>
        <v>7.8510859964040955</v>
      </c>
      <c r="E816" s="146">
        <v>17721914.078032665</v>
      </c>
      <c r="F816" s="147">
        <v>15802836.897794928</v>
      </c>
      <c r="G816" s="148">
        <v>16078835.452155059</v>
      </c>
    </row>
    <row r="817" spans="1:7" x14ac:dyDescent="0.3">
      <c r="A817"/>
      <c r="B817"/>
      <c r="C817" s="144">
        <v>793</v>
      </c>
      <c r="D817" s="145">
        <f t="shared" si="20"/>
        <v>7.875182428583841</v>
      </c>
      <c r="E817" s="146">
        <v>17727492.757019069</v>
      </c>
      <c r="F817" s="147">
        <v>15811517.069982715</v>
      </c>
      <c r="G817" s="148">
        <v>16086376.814087825</v>
      </c>
    </row>
    <row r="818" spans="1:7" x14ac:dyDescent="0.3">
      <c r="A818"/>
      <c r="B818"/>
      <c r="C818" s="144">
        <v>794</v>
      </c>
      <c r="D818" s="145">
        <f t="shared" si="20"/>
        <v>7.8993955509627805</v>
      </c>
      <c r="E818" s="146">
        <v>17733075.093586184</v>
      </c>
      <c r="F818" s="147">
        <v>15820200.543027235</v>
      </c>
      <c r="G818" s="148">
        <v>16093921.470185377</v>
      </c>
    </row>
    <row r="819" spans="1:7" x14ac:dyDescent="0.3">
      <c r="A819"/>
      <c r="B819"/>
      <c r="C819" s="144">
        <v>795</v>
      </c>
      <c r="D819" s="145">
        <f t="shared" si="20"/>
        <v>7.9237264992186445</v>
      </c>
      <c r="E819" s="146">
        <v>17738661.120349891</v>
      </c>
      <c r="F819" s="147">
        <v>15828887.368784718</v>
      </c>
      <c r="G819" s="148">
        <v>16101469.465130307</v>
      </c>
    </row>
    <row r="820" spans="1:7" x14ac:dyDescent="0.3">
      <c r="A820"/>
      <c r="B820"/>
      <c r="C820" s="144">
        <v>796</v>
      </c>
      <c r="D820" s="145">
        <f t="shared" si="20"/>
        <v>7.9481764256896046</v>
      </c>
      <c r="E820" s="146">
        <v>17744250.870305672</v>
      </c>
      <c r="F820" s="147">
        <v>15837577.599631757</v>
      </c>
      <c r="G820" s="148">
        <v>16109020.844070038</v>
      </c>
    </row>
    <row r="821" spans="1:7" x14ac:dyDescent="0.3">
      <c r="A821"/>
      <c r="B821"/>
      <c r="C821" s="144">
        <v>797</v>
      </c>
      <c r="D821" s="145">
        <f t="shared" si="20"/>
        <v>7.9727464997017492</v>
      </c>
      <c r="E821" s="146">
        <v>17749844.376834683</v>
      </c>
      <c r="F821" s="147">
        <v>15846271.288474193</v>
      </c>
      <c r="G821" s="148">
        <v>16116575.652624622</v>
      </c>
    </row>
    <row r="822" spans="1:7" x14ac:dyDescent="0.3">
      <c r="A822"/>
      <c r="B822"/>
      <c r="C822" s="144">
        <v>798</v>
      </c>
      <c r="D822" s="145">
        <f t="shared" si="20"/>
        <v>7.9974379079046614</v>
      </c>
      <c r="E822" s="146">
        <v>17755441.673710089</v>
      </c>
      <c r="F822" s="147">
        <v>15854968.488756247</v>
      </c>
      <c r="G822" s="148">
        <v>16124133.936894778</v>
      </c>
    </row>
    <row r="823" spans="1:7" x14ac:dyDescent="0.3">
      <c r="A823"/>
      <c r="B823"/>
      <c r="C823" s="144">
        <v>799</v>
      </c>
      <c r="D823" s="145">
        <f t="shared" si="20"/>
        <v>8.0222518546153072</v>
      </c>
      <c r="E823" s="146">
        <v>17761042.795103446</v>
      </c>
      <c r="F823" s="147">
        <v>15863669.254469788</v>
      </c>
      <c r="G823" s="148">
        <v>16131695.743470069</v>
      </c>
    </row>
    <row r="824" spans="1:7" x14ac:dyDescent="0.3">
      <c r="A824"/>
      <c r="B824"/>
      <c r="C824" s="144">
        <v>800</v>
      </c>
      <c r="D824" s="145">
        <f t="shared" si="20"/>
        <v>8.0471895621705016</v>
      </c>
      <c r="E824" s="146">
        <v>17766647.775591236</v>
      </c>
      <c r="F824" s="147">
        <v>15872373.64016382</v>
      </c>
      <c r="G824" s="148">
        <v>16139261.119437236</v>
      </c>
    </row>
    <row r="825" spans="1:7" x14ac:dyDescent="0.3">
      <c r="A825"/>
      <c r="B825"/>
      <c r="C825" s="144">
        <v>801</v>
      </c>
      <c r="D825" s="145">
        <f t="shared" si="20"/>
        <v>8.0722522712882228</v>
      </c>
      <c r="E825" s="146">
        <v>17772256.650161594</v>
      </c>
      <c r="F825" s="147">
        <v>15881081.700954212</v>
      </c>
      <c r="G825" s="148">
        <v>16146830.112388756</v>
      </c>
    </row>
    <row r="826" spans="1:7" x14ac:dyDescent="0.3">
      <c r="A826"/>
      <c r="B826"/>
      <c r="C826" s="144">
        <v>802</v>
      </c>
      <c r="D826" s="145">
        <f t="shared" si="20"/>
        <v>8.097441241438009</v>
      </c>
      <c r="E826" s="146">
        <v>17777869.454221129</v>
      </c>
      <c r="F826" s="147">
        <v>15889793.492533561</v>
      </c>
      <c r="G826" s="148">
        <v>16154402.770431548</v>
      </c>
    </row>
    <row r="827" spans="1:7" x14ac:dyDescent="0.3">
      <c r="A827"/>
      <c r="B827"/>
      <c r="C827" s="144">
        <v>803</v>
      </c>
      <c r="D827" s="145">
        <f t="shared" si="20"/>
        <v>8.1227577512207425</v>
      </c>
      <c r="E827" s="146">
        <v>17783486.223601919</v>
      </c>
      <c r="F827" s="147">
        <v>15898509.071181357</v>
      </c>
      <c r="G827" s="148">
        <v>16161979.142195906</v>
      </c>
    </row>
    <row r="828" spans="1:7" x14ac:dyDescent="0.3">
      <c r="A828"/>
      <c r="B828"/>
      <c r="C828" s="144">
        <v>804</v>
      </c>
      <c r="D828" s="145">
        <f t="shared" si="20"/>
        <v>8.1482030987580991</v>
      </c>
      <c r="E828" s="146">
        <v>17789106.994568661</v>
      </c>
      <c r="F828" s="147">
        <v>15907228.493774304</v>
      </c>
      <c r="G828" s="148">
        <v>16169559.276844593</v>
      </c>
    </row>
    <row r="829" spans="1:7" x14ac:dyDescent="0.3">
      <c r="A829"/>
      <c r="B829"/>
      <c r="C829" s="144">
        <v>805</v>
      </c>
      <c r="D829" s="145">
        <f t="shared" si="20"/>
        <v>8.1737786020919518</v>
      </c>
      <c r="E829" s="146">
        <v>17794731.803825982</v>
      </c>
      <c r="F829" s="147">
        <v>15915951.817796906</v>
      </c>
      <c r="G829" s="148">
        <v>16177143.224082155</v>
      </c>
    </row>
    <row r="830" spans="1:7" x14ac:dyDescent="0.3">
      <c r="A830"/>
      <c r="B830"/>
      <c r="C830" s="144">
        <v>806</v>
      </c>
      <c r="D830" s="145">
        <f t="shared" si="20"/>
        <v>8.1994855995940465</v>
      </c>
      <c r="E830" s="146">
        <v>17800360.6885259</v>
      </c>
      <c r="F830" s="147">
        <v>15924679.101352274</v>
      </c>
      <c r="G830" s="148">
        <v>16184731.034164451</v>
      </c>
    </row>
    <row r="831" spans="1:7" x14ac:dyDescent="0.3">
      <c r="A831"/>
      <c r="B831"/>
      <c r="C831" s="144">
        <v>807</v>
      </c>
      <c r="D831" s="145">
        <f t="shared" si="20"/>
        <v>8.2253254503862578</v>
      </c>
      <c r="E831" s="146">
        <v>17805993.686275471</v>
      </c>
      <c r="F831" s="147">
        <v>15933410.403173178</v>
      </c>
      <c r="G831" s="148">
        <v>16192322.75790837</v>
      </c>
    </row>
    <row r="832" spans="1:7" x14ac:dyDescent="0.3">
      <c r="A832"/>
      <c r="B832"/>
      <c r="C832" s="144">
        <v>808</v>
      </c>
      <c r="D832" s="145">
        <f t="shared" si="20"/>
        <v>8.2512995347717784</v>
      </c>
      <c r="E832" s="146">
        <v>17811630.835144602</v>
      </c>
      <c r="F832" s="147">
        <v>15942145.78263334</v>
      </c>
      <c r="G832" s="148">
        <v>16199918.446701804</v>
      </c>
    </row>
    <row r="833" spans="1:7" x14ac:dyDescent="0.3">
      <c r="A833"/>
      <c r="B833"/>
      <c r="C833" s="144">
        <v>809</v>
      </c>
      <c r="D833" s="145">
        <f t="shared" si="20"/>
        <v>8.2774092546775364</v>
      </c>
      <c r="E833" s="146">
        <v>17817272.173674047</v>
      </c>
      <c r="F833" s="147">
        <v>15950885.299759012</v>
      </c>
      <c r="G833" s="148">
        <v>16207518.152513806</v>
      </c>
    </row>
    <row r="834" spans="1:7" x14ac:dyDescent="0.3">
      <c r="A834"/>
      <c r="B834"/>
      <c r="C834" s="144">
        <v>810</v>
      </c>
      <c r="D834" s="145">
        <f t="shared" si="20"/>
        <v>8.3036560341082541</v>
      </c>
      <c r="E834" s="146">
        <v>17822917.74088357</v>
      </c>
      <c r="F834" s="147">
        <v>15959629.015240755</v>
      </c>
      <c r="G834" s="148">
        <v>16215121.927905004</v>
      </c>
    </row>
    <row r="835" spans="1:7" x14ac:dyDescent="0.3">
      <c r="A835"/>
      <c r="B835"/>
      <c r="C835" s="144">
        <v>811</v>
      </c>
      <c r="D835" s="145">
        <f t="shared" si="20"/>
        <v>8.3300413196124747</v>
      </c>
      <c r="E835" s="146">
        <v>17828567.576280318</v>
      </c>
      <c r="F835" s="147">
        <v>15968376.990445551</v>
      </c>
      <c r="G835" s="148">
        <v>16222729.826038254</v>
      </c>
    </row>
    <row r="836" spans="1:7" x14ac:dyDescent="0.3">
      <c r="A836"/>
      <c r="B836"/>
      <c r="C836" s="144">
        <v>812</v>
      </c>
      <c r="D836" s="145">
        <f t="shared" si="20"/>
        <v>8.3565665807609388</v>
      </c>
      <c r="E836" s="146">
        <v>17834221.719867364</v>
      </c>
      <c r="F836" s="147">
        <v>15977129.287429161</v>
      </c>
      <c r="G836" s="148">
        <v>16230341.900689526</v>
      </c>
    </row>
    <row r="837" spans="1:7" x14ac:dyDescent="0.3">
      <c r="A837"/>
      <c r="B837"/>
      <c r="C837" s="144">
        <v>813</v>
      </c>
      <c r="D837" s="145">
        <f t="shared" si="20"/>
        <v>8.3832333106377508</v>
      </c>
      <c r="E837" s="146">
        <v>17839880.212152477</v>
      </c>
      <c r="F837" s="147">
        <v>15985885.96894877</v>
      </c>
      <c r="G837" s="148">
        <v>16237958.206259038</v>
      </c>
    </row>
    <row r="838" spans="1:7" x14ac:dyDescent="0.3">
      <c r="A838"/>
      <c r="B838"/>
      <c r="C838" s="144">
        <v>814</v>
      </c>
      <c r="D838" s="145">
        <f t="shared" si="20"/>
        <v>8.4100430263446775</v>
      </c>
      <c r="E838" s="146">
        <v>17845543.094157077</v>
      </c>
      <c r="F838" s="147">
        <v>15994647.098475922</v>
      </c>
      <c r="G838" s="148">
        <v>16245578.797782674</v>
      </c>
    </row>
    <row r="839" spans="1:7" x14ac:dyDescent="0.3">
      <c r="A839"/>
      <c r="B839"/>
      <c r="C839" s="144">
        <v>815</v>
      </c>
      <c r="D839" s="145">
        <f t="shared" si="20"/>
        <v>8.4369972695190594</v>
      </c>
      <c r="E839" s="146">
        <v>17851210.407425389</v>
      </c>
      <c r="F839" s="147">
        <v>16003412.740209766</v>
      </c>
      <c r="G839" s="148">
        <v>16253203.730943643</v>
      </c>
    </row>
    <row r="840" spans="1:7" x14ac:dyDescent="0.3">
      <c r="A840"/>
      <c r="B840"/>
      <c r="C840" s="144">
        <v>816</v>
      </c>
      <c r="D840" s="145">
        <f t="shared" si="20"/>
        <v>8.4640976068657547</v>
      </c>
      <c r="E840" s="146">
        <v>17856882.194033861</v>
      </c>
      <c r="F840" s="147">
        <v>16012182.959090628</v>
      </c>
      <c r="G840" s="148">
        <v>16260833.062084423</v>
      </c>
    </row>
    <row r="841" spans="1:7" x14ac:dyDescent="0.3">
      <c r="A841"/>
      <c r="B841"/>
      <c r="C841" s="144">
        <v>817</v>
      </c>
      <c r="D841" s="145">
        <f t="shared" si="20"/>
        <v>8.4913456307035791</v>
      </c>
      <c r="E841" s="146">
        <v>17862558.496600736</v>
      </c>
      <c r="F841" s="147">
        <v>16020957.820813838</v>
      </c>
      <c r="G841" s="148">
        <v>16268466.848218983</v>
      </c>
    </row>
    <row r="842" spans="1:7" x14ac:dyDescent="0.3">
      <c r="A842"/>
      <c r="B842"/>
      <c r="C842" s="144">
        <v>818</v>
      </c>
      <c r="D842" s="145">
        <f t="shared" si="20"/>
        <v>8.5187429595267066</v>
      </c>
      <c r="E842" s="146">
        <v>17868239.358295925</v>
      </c>
      <c r="F842" s="147">
        <v>16029737.391843978</v>
      </c>
      <c r="G842" s="148">
        <v>16276105.147045303</v>
      </c>
    </row>
    <row r="843" spans="1:7" x14ac:dyDescent="0.3">
      <c r="A843"/>
      <c r="B843"/>
      <c r="C843" s="144">
        <v>819</v>
      </c>
      <c r="D843" s="145">
        <f t="shared" si="20"/>
        <v>8.5462912385815546</v>
      </c>
      <c r="E843" s="146">
        <v>17873924.822851062</v>
      </c>
      <c r="F843" s="147">
        <v>16038521.739429396</v>
      </c>
      <c r="G843" s="148">
        <v>16283748.016958179</v>
      </c>
    </row>
    <row r="844" spans="1:7" x14ac:dyDescent="0.3">
      <c r="A844"/>
      <c r="B844"/>
      <c r="C844" s="144">
        <v>820</v>
      </c>
      <c r="D844" s="145">
        <f t="shared" si="20"/>
        <v>8.573992140459632</v>
      </c>
      <c r="E844" s="146">
        <v>17879614.934569817</v>
      </c>
      <c r="F844" s="147">
        <v>16047310.931617079</v>
      </c>
      <c r="G844" s="148">
        <v>16291395.517062346</v>
      </c>
    </row>
    <row r="845" spans="1:7" x14ac:dyDescent="0.3">
      <c r="A845"/>
      <c r="B845"/>
      <c r="C845" s="144">
        <v>821</v>
      </c>
      <c r="D845" s="145">
        <f t="shared" si="20"/>
        <v>8.6018473657069094</v>
      </c>
      <c r="E845" s="146">
        <v>17885309.738338478</v>
      </c>
      <c r="F845" s="147">
        <v>16056105.037267946</v>
      </c>
      <c r="G845" s="148">
        <v>16299047.707185924</v>
      </c>
    </row>
    <row r="846" spans="1:7" x14ac:dyDescent="0.3">
      <c r="A846"/>
      <c r="B846"/>
      <c r="C846" s="144">
        <v>822</v>
      </c>
      <c r="D846" s="145">
        <f t="shared" si="20"/>
        <v>8.6298586434502571</v>
      </c>
      <c r="E846" s="146">
        <v>17891009.279636782</v>
      </c>
      <c r="F846" s="147">
        <v>16064904.12607241</v>
      </c>
      <c r="G846" s="148">
        <v>16306704.647894163</v>
      </c>
    </row>
    <row r="847" spans="1:7" x14ac:dyDescent="0.3">
      <c r="A847"/>
      <c r="B847"/>
      <c r="C847" s="144">
        <v>823</v>
      </c>
      <c r="D847" s="145">
        <f t="shared" si="20"/>
        <v>8.6580277320415373</v>
      </c>
      <c r="E847" s="146">
        <v>17896713.604548987</v>
      </c>
      <c r="F847" s="147">
        <v>16073708.268566413</v>
      </c>
      <c r="G847" s="148">
        <v>16314366.40050358</v>
      </c>
    </row>
    <row r="848" spans="1:7" x14ac:dyDescent="0.3">
      <c r="A848"/>
      <c r="B848"/>
      <c r="C848" s="144">
        <v>824</v>
      </c>
      <c r="D848" s="145">
        <f t="shared" si="20"/>
        <v>8.6863564197199246</v>
      </c>
      <c r="E848" s="146">
        <v>17902422.75977524</v>
      </c>
      <c r="F848" s="147">
        <v>16082517.536147792</v>
      </c>
      <c r="G848" s="148">
        <v>16322033.02709635</v>
      </c>
    </row>
    <row r="849" spans="1:7" x14ac:dyDescent="0.3">
      <c r="A849"/>
      <c r="B849"/>
      <c r="C849" s="144">
        <v>825</v>
      </c>
      <c r="D849" s="145">
        <f t="shared" si="20"/>
        <v>8.7148465252931135</v>
      </c>
      <c r="E849" s="146">
        <v>17908136.792643242</v>
      </c>
      <c r="F849" s="147">
        <v>16091332.00109308</v>
      </c>
      <c r="G849" s="148">
        <v>16329704.590535162</v>
      </c>
    </row>
    <row r="850" spans="1:7" x14ac:dyDescent="0.3">
      <c r="A850"/>
      <c r="B850"/>
      <c r="C850" s="144">
        <v>826</v>
      </c>
      <c r="D850" s="145">
        <f t="shared" si="20"/>
        <v>8.7434998988380386</v>
      </c>
      <c r="E850" s="146">
        <v>17913855.751120154</v>
      </c>
      <c r="F850" s="147">
        <v>16100151.7365747</v>
      </c>
      <c r="G850" s="148">
        <v>16337381.154478354</v>
      </c>
    </row>
    <row r="851" spans="1:7" x14ac:dyDescent="0.3">
      <c r="A851"/>
      <c r="B851"/>
      <c r="C851" s="144">
        <v>827</v>
      </c>
      <c r="D851" s="145">
        <f t="shared" si="20"/>
        <v>8.7723184224217885</v>
      </c>
      <c r="E851" s="146">
        <v>17919579.683824878</v>
      </c>
      <c r="F851" s="147">
        <v>16108976.816678641</v>
      </c>
      <c r="G851" s="148">
        <v>16345062.783395482</v>
      </c>
    </row>
    <row r="852" spans="1:7" x14ac:dyDescent="0.3">
      <c r="A852"/>
      <c r="B852"/>
      <c r="C852" s="144">
        <v>828</v>
      </c>
      <c r="D852" s="145">
        <f t="shared" si="20"/>
        <v>8.8013040108434186</v>
      </c>
      <c r="E852" s="146">
        <v>17925308.640040547</v>
      </c>
      <c r="F852" s="147">
        <v>16117807.316422492</v>
      </c>
      <c r="G852" s="148">
        <v>16352749.542583251</v>
      </c>
    </row>
    <row r="853" spans="1:7" x14ac:dyDescent="0.3">
      <c r="A853"/>
      <c r="B853"/>
      <c r="C853" s="144">
        <v>829</v>
      </c>
      <c r="D853" s="145">
        <f t="shared" si="20"/>
        <v>8.8304586123973845</v>
      </c>
      <c r="E853" s="146">
        <v>17931042.669727433</v>
      </c>
      <c r="F853" s="147">
        <v>16126643.311774001</v>
      </c>
      <c r="G853" s="148">
        <v>16360441.498181859</v>
      </c>
    </row>
    <row r="854" spans="1:7" x14ac:dyDescent="0.3">
      <c r="A854"/>
      <c r="B854"/>
      <c r="C854" s="144">
        <v>830</v>
      </c>
      <c r="D854" s="145">
        <f t="shared" si="20"/>
        <v>8.8597842096593737</v>
      </c>
      <c r="E854" s="146">
        <v>17936781.823536117</v>
      </c>
      <c r="F854" s="147">
        <v>16135484.879670072</v>
      </c>
      <c r="G854" s="148">
        <v>16368138.717191761</v>
      </c>
    </row>
    <row r="855" spans="1:7" x14ac:dyDescent="0.3">
      <c r="A855"/>
      <c r="B855"/>
      <c r="C855" s="144">
        <v>831</v>
      </c>
      <c r="D855" s="145">
        <f t="shared" si="20"/>
        <v>8.8892828202953158</v>
      </c>
      <c r="E855" s="146">
        <v>17942526.152821012</v>
      </c>
      <c r="F855" s="147">
        <v>16144332.098036289</v>
      </c>
      <c r="G855" s="148">
        <v>16375841.267490851</v>
      </c>
    </row>
    <row r="856" spans="1:7" x14ac:dyDescent="0.3">
      <c r="A856"/>
      <c r="B856"/>
      <c r="C856" s="144">
        <v>832</v>
      </c>
      <c r="D856" s="145">
        <f t="shared" si="20"/>
        <v>8.9189564978943885</v>
      </c>
      <c r="E856" s="146">
        <v>17948275.709654257</v>
      </c>
      <c r="F856" s="147">
        <v>16153185.045806849</v>
      </c>
      <c r="G856" s="148">
        <v>16383549.217852088</v>
      </c>
    </row>
    <row r="857" spans="1:7" x14ac:dyDescent="0.3">
      <c r="A857"/>
      <c r="B857"/>
      <c r="C857" s="144">
        <v>833</v>
      </c>
      <c r="D857" s="145">
        <f t="shared" si="20"/>
        <v>8.9488073328269078</v>
      </c>
      <c r="E857" s="146">
        <v>17954030.546839949</v>
      </c>
      <c r="F857" s="147">
        <v>16162043.802945139</v>
      </c>
      <c r="G857" s="148">
        <v>16391262.637961591</v>
      </c>
    </row>
    <row r="858" spans="1:7" x14ac:dyDescent="0.3">
      <c r="A858"/>
      <c r="B858"/>
      <c r="C858" s="144">
        <v>834</v>
      </c>
      <c r="D858" s="145">
        <f t="shared" ref="D858:D921" si="21">-LN(1-C858/$C$24)/$D$24</f>
        <v>8.9788374531279675</v>
      </c>
      <c r="E858" s="146">
        <v>17959790.717928752</v>
      </c>
      <c r="F858" s="147">
        <v>16170908.450464727</v>
      </c>
      <c r="G858" s="148">
        <v>16398981.598437184</v>
      </c>
    </row>
    <row r="859" spans="1:7" x14ac:dyDescent="0.3">
      <c r="A859"/>
      <c r="B859"/>
      <c r="C859" s="144">
        <v>835</v>
      </c>
      <c r="D859" s="145">
        <f t="shared" si="21"/>
        <v>9.0090490254077817</v>
      </c>
      <c r="E859" s="146">
        <v>17965556.277232893</v>
      </c>
      <c r="F859" s="147">
        <v>16179779.070450973</v>
      </c>
      <c r="G859" s="148">
        <v>16406706.170847459</v>
      </c>
    </row>
    <row r="860" spans="1:7" x14ac:dyDescent="0.3">
      <c r="A860"/>
      <c r="B860"/>
      <c r="C860" s="144">
        <v>836</v>
      </c>
      <c r="D860" s="145">
        <f t="shared" si="21"/>
        <v>9.0394442557896912</v>
      </c>
      <c r="E860" s="146">
        <v>17971327.279841535</v>
      </c>
      <c r="F860" s="147">
        <v>16188655.746083207</v>
      </c>
      <c r="G860" s="148">
        <v>16414436.427731283</v>
      </c>
    </row>
    <row r="861" spans="1:7" x14ac:dyDescent="0.3">
      <c r="A861"/>
      <c r="B861"/>
      <c r="C861" s="144">
        <v>837</v>
      </c>
      <c r="D861" s="145">
        <f t="shared" si="21"/>
        <v>9.0700253908768715</v>
      </c>
      <c r="E861" s="146">
        <v>17977103.781636611</v>
      </c>
      <c r="F861" s="147">
        <v>16197538.561657459</v>
      </c>
      <c r="G861" s="148">
        <v>16422172.442617893</v>
      </c>
    </row>
    <row r="862" spans="1:7" x14ac:dyDescent="0.3">
      <c r="A862"/>
      <c r="B862"/>
      <c r="C862" s="144">
        <v>838</v>
      </c>
      <c r="D862" s="145">
        <f t="shared" si="21"/>
        <v>9.1007947187487623</v>
      </c>
      <c r="E862" s="146">
        <v>17982885.839309011</v>
      </c>
      <c r="F862" s="147">
        <v>16206427.602609798</v>
      </c>
      <c r="G862" s="148">
        <v>16429914.290047487</v>
      </c>
    </row>
    <row r="863" spans="1:7" x14ac:dyDescent="0.3">
      <c r="A863"/>
      <c r="B863"/>
      <c r="C863" s="144">
        <v>839</v>
      </c>
      <c r="D863" s="145">
        <f t="shared" si="21"/>
        <v>9.1317545699883684</v>
      </c>
      <c r="E863" s="146">
        <v>17988673.51037525</v>
      </c>
      <c r="F863" s="147">
        <v>16215322.95554037</v>
      </c>
      <c r="G863" s="148">
        <v>16437662.04559236</v>
      </c>
    </row>
    <row r="864" spans="1:7" x14ac:dyDescent="0.3">
      <c r="A864"/>
      <c r="B864"/>
      <c r="C864" s="144">
        <v>840</v>
      </c>
      <c r="D864" s="145">
        <f t="shared" si="21"/>
        <v>9.1629073187415493</v>
      </c>
      <c r="E864" s="146">
        <v>17994466.853194579</v>
      </c>
      <c r="F864" s="147">
        <v>16224224.70823795</v>
      </c>
      <c r="G864" s="148">
        <v>16445415.785878636</v>
      </c>
    </row>
    <row r="865" spans="1:7" x14ac:dyDescent="0.3">
      <c r="A865"/>
      <c r="B865"/>
      <c r="C865" s="144">
        <v>841</v>
      </c>
      <c r="D865" s="145">
        <f t="shared" si="21"/>
        <v>9.1942553838095264</v>
      </c>
      <c r="E865" s="146">
        <v>18000265.926986568</v>
      </c>
      <c r="F865" s="147">
        <v>16233132.949705306</v>
      </c>
      <c r="G865" s="148">
        <v>16453175.588608578</v>
      </c>
    </row>
    <row r="866" spans="1:7" x14ac:dyDescent="0.3">
      <c r="A866"/>
      <c r="B866"/>
      <c r="C866" s="144">
        <v>842</v>
      </c>
      <c r="D866" s="145">
        <f t="shared" si="21"/>
        <v>9.2258012297758505</v>
      </c>
      <c r="E866" s="146">
        <v>18006070.791849133</v>
      </c>
      <c r="F866" s="147">
        <v>16242047.770185139</v>
      </c>
      <c r="G866" s="148">
        <v>16460941.532583505</v>
      </c>
    </row>
    <row r="867" spans="1:7" x14ac:dyDescent="0.3">
      <c r="A867"/>
      <c r="B867"/>
      <c r="C867" s="144">
        <v>843</v>
      </c>
      <c r="D867" s="145">
        <f t="shared" si="21"/>
        <v>9.2575473681691438</v>
      </c>
      <c r="E867" s="146">
        <v>18011881.508777115</v>
      </c>
      <c r="F867" s="147">
        <v>16250969.261186816</v>
      </c>
      <c r="G867" s="148">
        <v>16468713.697727356</v>
      </c>
    </row>
    <row r="868" spans="1:7" x14ac:dyDescent="0.3">
      <c r="A868"/>
      <c r="B868"/>
      <c r="C868" s="144">
        <v>844</v>
      </c>
      <c r="D868" s="145">
        <f t="shared" si="21"/>
        <v>9.2894963586629977</v>
      </c>
      <c r="E868" s="146">
        <v>18017698.139681332</v>
      </c>
      <c r="F868" s="147">
        <v>16259897.515513798</v>
      </c>
      <c r="G868" s="148">
        <v>16476492.165110875</v>
      </c>
    </row>
    <row r="869" spans="1:7" x14ac:dyDescent="0.3">
      <c r="A869"/>
      <c r="B869"/>
      <c r="C869" s="144">
        <v>845</v>
      </c>
      <c r="D869" s="145">
        <f t="shared" si="21"/>
        <v>9.3216508103144502</v>
      </c>
      <c r="E869" s="146">
        <v>18023520.747408189</v>
      </c>
      <c r="F869" s="147">
        <v>16268832.627291834</v>
      </c>
      <c r="G869" s="148">
        <v>16484277.016976513</v>
      </c>
    </row>
    <row r="870" spans="1:7" x14ac:dyDescent="0.3">
      <c r="A870"/>
      <c r="B870"/>
      <c r="C870" s="144">
        <v>846</v>
      </c>
      <c r="D870" s="145">
        <f t="shared" si="21"/>
        <v>9.3540133828425382</v>
      </c>
      <c r="E870" s="146">
        <v>18029349.395759828</v>
      </c>
      <c r="F870" s="147">
        <v>16277774.69199799</v>
      </c>
      <c r="G870" s="148">
        <v>16492068.336763978</v>
      </c>
    </row>
    <row r="871" spans="1:7" x14ac:dyDescent="0.3">
      <c r="A871"/>
      <c r="B871"/>
      <c r="C871" s="144">
        <v>847</v>
      </c>
      <c r="D871" s="145">
        <f t="shared" si="21"/>
        <v>9.3865867879485076</v>
      </c>
      <c r="E871" s="146">
        <v>18035184.149514832</v>
      </c>
      <c r="F871" s="147">
        <v>16286723.806490431</v>
      </c>
      <c r="G871" s="148">
        <v>16499866.209136561</v>
      </c>
    </row>
    <row r="872" spans="1:7" x14ac:dyDescent="0.3">
      <c r="A872"/>
      <c r="B872"/>
      <c r="C872" s="144">
        <v>848</v>
      </c>
      <c r="D872" s="145">
        <f t="shared" si="21"/>
        <v>9.4193737906793018</v>
      </c>
      <c r="E872" s="146">
        <v>18041025.07444955</v>
      </c>
      <c r="F872" s="147">
        <v>16295680.069039093</v>
      </c>
      <c r="G872" s="148">
        <v>16507670.720008165</v>
      </c>
    </row>
    <row r="873" spans="1:7" x14ac:dyDescent="0.3">
      <c r="A873"/>
      <c r="B873"/>
      <c r="C873" s="144">
        <v>849</v>
      </c>
      <c r="D873" s="145">
        <f t="shared" si="21"/>
        <v>9.4523772108360617</v>
      </c>
      <c r="E873" s="146">
        <v>18046872.237360023</v>
      </c>
      <c r="F873" s="147">
        <v>16304643.579357229</v>
      </c>
      <c r="G873" s="148">
        <v>16515481.956571138</v>
      </c>
    </row>
    <row r="874" spans="1:7" x14ac:dyDescent="0.3">
      <c r="A874"/>
      <c r="B874"/>
      <c r="C874" s="144">
        <v>850</v>
      </c>
      <c r="D874" s="145">
        <f t="shared" si="21"/>
        <v>9.4855999244294047</v>
      </c>
      <c r="E874" s="146">
        <v>18052725.70608452</v>
      </c>
      <c r="F874" s="147">
        <v>16313614.438633848</v>
      </c>
      <c r="G874" s="148">
        <v>16523300.007324873</v>
      </c>
    </row>
    <row r="875" spans="1:7" x14ac:dyDescent="0.3">
      <c r="A875"/>
      <c r="B875"/>
      <c r="C875" s="144">
        <v>851</v>
      </c>
      <c r="D875" s="145">
        <f t="shared" si="21"/>
        <v>9.519044865183389</v>
      </c>
      <c r="E875" s="146">
        <v>18058585.549526744</v>
      </c>
      <c r="F875" s="147">
        <v>16322592.749567091</v>
      </c>
      <c r="G875" s="148">
        <v>16531124.962105284</v>
      </c>
    </row>
    <row r="876" spans="1:7" x14ac:dyDescent="0.3">
      <c r="A876"/>
      <c r="B876"/>
      <c r="C876" s="144">
        <v>852</v>
      </c>
      <c r="D876" s="145">
        <f t="shared" si="21"/>
        <v>9.5527150260901088</v>
      </c>
      <c r="E876" s="146">
        <v>18064451.837679725</v>
      </c>
      <c r="F876" s="147">
        <v>16331578.616398606</v>
      </c>
      <c r="G876" s="148">
        <v>16538956.912115108</v>
      </c>
    </row>
    <row r="877" spans="1:7" x14ac:dyDescent="0.3">
      <c r="A877"/>
      <c r="B877"/>
      <c r="C877" s="144">
        <v>853</v>
      </c>
      <c r="D877" s="145">
        <f t="shared" si="21"/>
        <v>9.5866134610170022</v>
      </c>
      <c r="E877" s="146">
        <v>18070324.64165042</v>
      </c>
      <c r="F877" s="147">
        <v>16340572.144948907</v>
      </c>
      <c r="G877" s="148">
        <v>16546795.949955098</v>
      </c>
    </row>
    <row r="878" spans="1:7" x14ac:dyDescent="0.3">
      <c r="A878"/>
      <c r="B878"/>
      <c r="C878" s="144">
        <v>854</v>
      </c>
      <c r="D878" s="145">
        <f t="shared" si="21"/>
        <v>9.6207432863690023</v>
      </c>
      <c r="E878" s="146">
        <v>18076204.033684991</v>
      </c>
      <c r="F878" s="147">
        <v>16349573.442653796</v>
      </c>
      <c r="G878" s="148">
        <v>16554642.16965615</v>
      </c>
    </row>
    <row r="879" spans="1:7" x14ac:dyDescent="0.3">
      <c r="A879"/>
      <c r="B879"/>
      <c r="C879" s="144">
        <v>855</v>
      </c>
      <c r="D879" s="145">
        <f t="shared" si="21"/>
        <v>9.6551076828078131</v>
      </c>
      <c r="E879" s="146">
        <v>18082090.087194905</v>
      </c>
      <c r="F879" s="147">
        <v>16358582.61860184</v>
      </c>
      <c r="G879" s="148">
        <v>16562495.6667124</v>
      </c>
    </row>
    <row r="880" spans="1:7" x14ac:dyDescent="0.3">
      <c r="A880"/>
      <c r="B880"/>
      <c r="C880" s="144">
        <v>856</v>
      </c>
      <c r="D880" s="145">
        <f t="shared" si="21"/>
        <v>9.6897098970306814</v>
      </c>
      <c r="E880" s="146">
        <v>18087982.87678377</v>
      </c>
      <c r="F880" s="147">
        <v>16367599.783573018</v>
      </c>
      <c r="G880" s="148">
        <v>16570356.538115269</v>
      </c>
    </row>
    <row r="881" spans="1:7" x14ac:dyDescent="0.3">
      <c r="A881"/>
      <c r="B881"/>
      <c r="C881" s="144">
        <v>857</v>
      </c>
      <c r="D881" s="145">
        <f t="shared" si="21"/>
        <v>9.7245532436111475</v>
      </c>
      <c r="E881" s="146">
        <v>18093882.47827502</v>
      </c>
      <c r="F881" s="147">
        <v>16376625.050078502</v>
      </c>
      <c r="G881" s="148">
        <v>16578224.882388582</v>
      </c>
    </row>
    <row r="882" spans="1:7" x14ac:dyDescent="0.3">
      <c r="A882"/>
      <c r="B882"/>
      <c r="C882" s="144">
        <v>858</v>
      </c>
      <c r="D882" s="145">
        <f t="shared" si="21"/>
        <v>9.7596411069043807</v>
      </c>
      <c r="E882" s="146">
        <v>18099788.968740385</v>
      </c>
      <c r="F882" s="147">
        <v>16385658.53240164</v>
      </c>
      <c r="G882" s="148">
        <v>16586100.799624747</v>
      </c>
    </row>
    <row r="883" spans="1:7" x14ac:dyDescent="0.3">
      <c r="A883"/>
      <c r="B883"/>
      <c r="C883" s="144">
        <v>859</v>
      </c>
      <c r="D883" s="145">
        <f t="shared" si="21"/>
        <v>9.7949769430198419</v>
      </c>
      <c r="E883" s="146">
        <v>18105702.426529292</v>
      </c>
      <c r="F883" s="147">
        <v>16394700.346640225</v>
      </c>
      <c r="G883" s="148">
        <v>16593984.391522003</v>
      </c>
    </row>
    <row r="884" spans="1:7" x14ac:dyDescent="0.3">
      <c r="A884"/>
      <c r="B884"/>
      <c r="C884" s="144">
        <v>860</v>
      </c>
      <c r="D884" s="145">
        <f t="shared" si="21"/>
        <v>9.830564281864163</v>
      </c>
      <c r="E884" s="146">
        <v>18111622.931299154</v>
      </c>
      <c r="F884" s="147">
        <v>16403750.610750044</v>
      </c>
      <c r="G884" s="148">
        <v>16601875.761422876</v>
      </c>
    </row>
    <row r="885" spans="1:7" x14ac:dyDescent="0.3">
      <c r="A885"/>
      <c r="B885"/>
      <c r="C885" s="144">
        <v>861</v>
      </c>
      <c r="D885" s="145">
        <f t="shared" si="21"/>
        <v>9.8664067292572248</v>
      </c>
      <c r="E885" s="146">
        <v>18117550.564046577</v>
      </c>
      <c r="F885" s="147">
        <v>16412809.444589783</v>
      </c>
      <c r="G885" s="148">
        <v>16609775.014353778</v>
      </c>
    </row>
    <row r="886" spans="1:7" x14ac:dyDescent="0.3">
      <c r="A886"/>
      <c r="B886"/>
      <c r="C886" s="144">
        <v>862</v>
      </c>
      <c r="D886" s="145">
        <f t="shared" si="21"/>
        <v>9.9025079691246596</v>
      </c>
      <c r="E886" s="146">
        <v>18123485.407139581</v>
      </c>
      <c r="F886" s="147">
        <v>16421876.969967334</v>
      </c>
      <c r="G886" s="148">
        <v>16617682.257065874</v>
      </c>
    </row>
    <row r="887" spans="1:7" x14ac:dyDescent="0.3">
      <c r="A887"/>
      <c r="B887"/>
      <c r="C887" s="144">
        <v>863</v>
      </c>
      <c r="D887" s="145">
        <f t="shared" si="21"/>
        <v>9.9388717657700596</v>
      </c>
      <c r="E887" s="146">
        <v>18129427.544350792</v>
      </c>
      <c r="F887" s="147">
        <v>16430953.31068759</v>
      </c>
      <c r="G887" s="148">
        <v>16625597.598077238</v>
      </c>
    </row>
    <row r="888" spans="1:7" x14ac:dyDescent="0.3">
      <c r="A888"/>
      <c r="B888"/>
      <c r="C888" s="144">
        <v>864</v>
      </c>
      <c r="D888" s="145">
        <f t="shared" si="21"/>
        <v>9.9755019662304232</v>
      </c>
      <c r="E888" s="146">
        <v>18135377.060891755</v>
      </c>
      <c r="F888" s="147">
        <v>16440038.592601692</v>
      </c>
      <c r="G888" s="148">
        <v>16633521.147716312</v>
      </c>
    </row>
    <row r="889" spans="1:7" x14ac:dyDescent="0.3">
      <c r="A889"/>
      <c r="B889"/>
      <c r="C889" s="144">
        <v>865</v>
      </c>
      <c r="D889" s="145">
        <f t="shared" si="21"/>
        <v>10.012402502718537</v>
      </c>
      <c r="E889" s="146">
        <v>18141334.043448262</v>
      </c>
      <c r="F889" s="147">
        <v>16449132.943657929</v>
      </c>
      <c r="G889" s="148">
        <v>16641453.018166821</v>
      </c>
    </row>
    <row r="890" spans="1:7" x14ac:dyDescent="0.3">
      <c r="A890"/>
      <c r="B890"/>
      <c r="C890" s="144">
        <v>866</v>
      </c>
      <c r="D890" s="145">
        <f t="shared" si="21"/>
        <v>10.049577395156128</v>
      </c>
      <c r="E890" s="146">
        <v>18147298.580216892</v>
      </c>
      <c r="F890" s="147">
        <v>16458236.493954206</v>
      </c>
      <c r="G890" s="148">
        <v>16649393.323514048</v>
      </c>
    </row>
    <row r="891" spans="1:7" x14ac:dyDescent="0.3">
      <c r="A891"/>
      <c r="B891"/>
      <c r="C891" s="144">
        <v>867</v>
      </c>
      <c r="D891" s="145">
        <f t="shared" si="21"/>
        <v>10.087030753801915</v>
      </c>
      <c r="E891" s="146">
        <v>18153270.760942686</v>
      </c>
      <c r="F891" s="147">
        <v>16467349.375792272</v>
      </c>
      <c r="G891" s="148">
        <v>16657342.179792691</v>
      </c>
    </row>
    <row r="892" spans="1:7" x14ac:dyDescent="0.3">
      <c r="A892"/>
      <c r="B892"/>
      <c r="C892" s="144">
        <v>868</v>
      </c>
      <c r="D892" s="145">
        <f t="shared" si="21"/>
        <v>10.124766781978831</v>
      </c>
      <c r="E892" s="146">
        <v>18159250.676958073</v>
      </c>
      <c r="F892" s="147">
        <v>16476471.723733697</v>
      </c>
      <c r="G892" s="148">
        <v>16665299.705036242</v>
      </c>
    </row>
    <row r="893" spans="1:7" x14ac:dyDescent="0.3">
      <c r="A893"/>
      <c r="B893"/>
      <c r="C893" s="144">
        <v>869</v>
      </c>
      <c r="D893" s="145">
        <f t="shared" si="21"/>
        <v>10.162789778904928</v>
      </c>
      <c r="E893" s="146">
        <v>18165238.421223085</v>
      </c>
      <c r="F893" s="147">
        <v>16485603.674657648</v>
      </c>
      <c r="G893" s="148">
        <v>16673266.019327987</v>
      </c>
    </row>
    <row r="894" spans="1:7" x14ac:dyDescent="0.3">
      <c r="A894"/>
      <c r="B894"/>
      <c r="C894" s="144">
        <v>870</v>
      </c>
      <c r="D894" s="145">
        <f t="shared" si="21"/>
        <v>10.201104142632772</v>
      </c>
      <c r="E894" s="146">
        <v>18171234.088366896</v>
      </c>
      <c r="F894" s="147">
        <v>16494745.367820689</v>
      </c>
      <c r="G894" s="148">
        <v>16681241.244853735</v>
      </c>
    </row>
    <row r="895" spans="1:7" x14ac:dyDescent="0.3">
      <c r="A895"/>
      <c r="B895"/>
      <c r="C895" s="144">
        <v>871</v>
      </c>
      <c r="D895" s="145">
        <f t="shared" si="21"/>
        <v>10.239714373102323</v>
      </c>
      <c r="E895" s="146">
        <v>18177237.774730772</v>
      </c>
      <c r="F895" s="147">
        <v>16503896.944918465</v>
      </c>
      <c r="G895" s="148">
        <v>16689225.505956272</v>
      </c>
    </row>
    <row r="896" spans="1:7" x14ac:dyDescent="0.3">
      <c r="A896"/>
      <c r="B896"/>
      <c r="C896" s="144">
        <v>872</v>
      </c>
      <c r="D896" s="145">
        <f t="shared" si="21"/>
        <v>10.278625075312599</v>
      </c>
      <c r="E896" s="146">
        <v>18183249.57841241</v>
      </c>
      <c r="F896" s="147">
        <v>16513058.550149547</v>
      </c>
      <c r="G896" s="148">
        <v>16697218.929191677</v>
      </c>
    </row>
    <row r="897" spans="1:7" x14ac:dyDescent="0.3">
      <c r="A897"/>
      <c r="B897"/>
      <c r="C897" s="144">
        <v>873</v>
      </c>
      <c r="D897" s="145">
        <f t="shared" si="21"/>
        <v>10.317840962617728</v>
      </c>
      <c r="E897" s="146">
        <v>18189269.59931187</v>
      </c>
      <c r="F897" s="147">
        <v>16522230.330281409</v>
      </c>
      <c r="G897" s="148">
        <v>16705221.643387537</v>
      </c>
    </row>
    <row r="898" spans="1:7" x14ac:dyDescent="0.3">
      <c r="A898"/>
      <c r="B898"/>
      <c r="C898" s="144">
        <v>874</v>
      </c>
      <c r="D898" s="145">
        <f t="shared" si="21"/>
        <v>10.357366860153293</v>
      </c>
      <c r="E898" s="146">
        <v>18195297.939179007</v>
      </c>
      <c r="F898" s="147">
        <v>16531412.434718665</v>
      </c>
      <c r="G898" s="148">
        <v>16713233.779703163</v>
      </c>
    </row>
    <row r="899" spans="1:7" x14ac:dyDescent="0.3">
      <c r="A899"/>
      <c r="B899"/>
      <c r="C899" s="144">
        <v>875</v>
      </c>
      <c r="D899" s="145">
        <f t="shared" si="21"/>
        <v>10.397207708399177</v>
      </c>
      <c r="E899" s="146">
        <v>18201334.701662581</v>
      </c>
      <c r="F899" s="147">
        <v>16540605.015573677</v>
      </c>
      <c r="G899" s="148">
        <v>16721255.471691873</v>
      </c>
    </row>
    <row r="900" spans="1:7" x14ac:dyDescent="0.3">
      <c r="A900"/>
      <c r="B900"/>
      <c r="C900" s="144">
        <v>876</v>
      </c>
      <c r="D900" s="145">
        <f t="shared" si="21"/>
        <v>10.4373685668855</v>
      </c>
      <c r="E900" s="146">
        <v>18207379.992361039</v>
      </c>
      <c r="F900" s="147">
        <v>16549808.227739589</v>
      </c>
      <c r="G900" s="148">
        <v>16729286.855365459</v>
      </c>
    </row>
    <row r="901" spans="1:7" x14ac:dyDescent="0.3">
      <c r="A901"/>
      <c r="B901"/>
      <c r="C901" s="144">
        <v>877</v>
      </c>
      <c r="D901" s="145">
        <f t="shared" si="21"/>
        <v>10.477854618048598</v>
      </c>
      <c r="E901" s="146">
        <v>18213433.918875132</v>
      </c>
      <c r="F901" s="147">
        <v>16559022.228965975</v>
      </c>
      <c r="G901" s="148">
        <v>16737328.069260895</v>
      </c>
    </row>
    <row r="902" spans="1:7" x14ac:dyDescent="0.3">
      <c r="A902"/>
      <c r="B902"/>
      <c r="C902" s="144">
        <v>878</v>
      </c>
      <c r="D902" s="145">
        <f t="shared" si="21"/>
        <v>10.518671171244401</v>
      </c>
      <c r="E902" s="146">
        <v>18219496.590862337</v>
      </c>
      <c r="F902" s="147">
        <v>16568247.179937087</v>
      </c>
      <c r="G902" s="148">
        <v>16745379.254509434</v>
      </c>
    </row>
    <row r="903" spans="1:7" x14ac:dyDescent="0.3">
      <c r="A903"/>
      <c r="B903"/>
      <c r="C903" s="144">
        <v>879</v>
      </c>
      <c r="D903" s="145">
        <f t="shared" si="21"/>
        <v>10.559823666926979</v>
      </c>
      <c r="E903" s="146">
        <v>18225568.120093241</v>
      </c>
      <c r="F903" s="147">
        <v>16577483.244352978</v>
      </c>
      <c r="G903" s="148">
        <v>16753440.554908114</v>
      </c>
    </row>
    <row r="904" spans="1:7" x14ac:dyDescent="0.3">
      <c r="A904"/>
      <c r="B904"/>
      <c r="C904" s="144">
        <v>880</v>
      </c>
      <c r="D904" s="145">
        <f t="shared" si="21"/>
        <v>10.601317681000454</v>
      </c>
      <c r="E904" s="146">
        <v>18231648.62050996</v>
      </c>
      <c r="F904" s="147">
        <v>16586730.589013439</v>
      </c>
      <c r="G904" s="148">
        <v>16761512.116993897</v>
      </c>
    </row>
    <row r="905" spans="1:7" x14ac:dyDescent="0.3">
      <c r="A905"/>
      <c r="B905"/>
      <c r="C905" s="144">
        <v>881</v>
      </c>
      <c r="D905" s="145">
        <f t="shared" si="21"/>
        <v>10.643158929353037</v>
      </c>
      <c r="E905" s="146">
        <v>18237738.20828665</v>
      </c>
      <c r="F905" s="147">
        <v>16595989.38390509</v>
      </c>
      <c r="G905" s="148">
        <v>16769594.09012044</v>
      </c>
    </row>
    <row r="906" spans="1:7" x14ac:dyDescent="0.3">
      <c r="A906"/>
      <c r="B906"/>
      <c r="C906" s="144">
        <v>882</v>
      </c>
      <c r="D906" s="145">
        <f t="shared" si="21"/>
        <v>10.685353272582359</v>
      </c>
      <c r="E906" s="146">
        <v>18243837.001892276</v>
      </c>
      <c r="F906" s="147">
        <v>16605259.802291559</v>
      </c>
      <c r="G906" s="148">
        <v>16777686.626537722</v>
      </c>
    </row>
    <row r="907" spans="1:7" x14ac:dyDescent="0.3">
      <c r="A907"/>
      <c r="B907"/>
      <c r="C907" s="144">
        <v>883</v>
      </c>
      <c r="D907" s="145">
        <f t="shared" si="21"/>
        <v>10.727906720921904</v>
      </c>
      <c r="E907" s="146">
        <v>18249945.122155607</v>
      </c>
      <c r="F907" s="147">
        <v>16614542.020807033</v>
      </c>
      <c r="G907" s="148">
        <v>16785789.88147454</v>
      </c>
    </row>
    <row r="908" spans="1:7" x14ac:dyDescent="0.3">
      <c r="A908"/>
      <c r="B908"/>
      <c r="C908" s="144">
        <v>884</v>
      </c>
      <c r="D908" s="145">
        <f t="shared" si="21"/>
        <v>10.770825439378861</v>
      </c>
      <c r="E908" s="146">
        <v>18256062.692332719</v>
      </c>
      <c r="F908" s="147">
        <v>16623836.219553262</v>
      </c>
      <c r="G908" s="148">
        <v>16793904.013224147</v>
      </c>
    </row>
    <row r="909" spans="1:7" x14ac:dyDescent="0.3">
      <c r="A909"/>
      <c r="B909"/>
      <c r="C909" s="144">
        <v>885</v>
      </c>
      <c r="D909" s="145">
        <f t="shared" si="21"/>
        <v>10.814115753094434</v>
      </c>
      <c r="E909" s="146">
        <v>18262189.838176984</v>
      </c>
      <c r="F909" s="147">
        <v>16633142.582200237</v>
      </c>
      <c r="G909" s="148">
        <v>16802029.183233045</v>
      </c>
    </row>
    <row r="910" spans="1:7" x14ac:dyDescent="0.3">
      <c r="A910"/>
      <c r="B910"/>
      <c r="C910" s="144">
        <v>886</v>
      </c>
      <c r="D910" s="145">
        <f t="shared" si="21"/>
        <v>10.857784152938207</v>
      </c>
      <c r="E910" s="146">
        <v>18268326.688011687</v>
      </c>
      <c r="F910" s="147">
        <v>16642461.29609062</v>
      </c>
      <c r="G910" s="148">
        <v>16810165.556193147</v>
      </c>
    </row>
    <row r="911" spans="1:7" x14ac:dyDescent="0.3">
      <c r="A911"/>
      <c r="B911"/>
      <c r="C911" s="144">
        <v>887</v>
      </c>
      <c r="D911" s="145">
        <f t="shared" si="21"/>
        <v>10.901837301348982</v>
      </c>
      <c r="E911" s="146">
        <v>18274473.372805454</v>
      </c>
      <c r="F911" s="147">
        <v>16651792.552348198</v>
      </c>
      <c r="G911" s="148">
        <v>16818313.300137464</v>
      </c>
    </row>
    <row r="912" spans="1:7" x14ac:dyDescent="0.3">
      <c r="A912"/>
      <c r="B912"/>
      <c r="C912" s="144">
        <v>888</v>
      </c>
      <c r="D912" s="145">
        <f t="shared" si="21"/>
        <v>10.946282038435212</v>
      </c>
      <c r="E912" s="146">
        <v>18280630.026250537</v>
      </c>
      <c r="F912" s="147">
        <v>16661136.545990497</v>
      </c>
      <c r="G912" s="148">
        <v>16826472.586539466</v>
      </c>
    </row>
    <row r="913" spans="1:7" x14ac:dyDescent="0.3">
      <c r="A913"/>
      <c r="B913"/>
      <c r="C913" s="144">
        <v>889</v>
      </c>
      <c r="D913" s="145">
        <f t="shared" si="21"/>
        <v>10.991125388349014</v>
      </c>
      <c r="E913" s="146">
        <v>18286796.784844179</v>
      </c>
      <c r="F913" s="147">
        <v>16670493.476045774</v>
      </c>
      <c r="G913" s="148">
        <v>16834643.59041632</v>
      </c>
    </row>
    <row r="914" spans="1:7" x14ac:dyDescent="0.3">
      <c r="A914"/>
      <c r="B914"/>
      <c r="C914" s="144">
        <v>890</v>
      </c>
      <c r="D914" s="145">
        <f t="shared" si="21"/>
        <v>11.036374565948606</v>
      </c>
      <c r="E914" s="146">
        <v>18292973.787973136</v>
      </c>
      <c r="F914" s="147">
        <v>16679863.545674566</v>
      </c>
      <c r="G914" s="148">
        <v>16842826.490436129</v>
      </c>
    </row>
    <row r="915" spans="1:7" x14ac:dyDescent="0.3">
      <c r="A915"/>
      <c r="B915"/>
      <c r="C915" s="144">
        <v>891</v>
      </c>
      <c r="D915" s="145">
        <f t="shared" si="21"/>
        <v>11.082036983764967</v>
      </c>
      <c r="E915" s="146">
        <v>18299161.178001538</v>
      </c>
      <c r="F915" s="147">
        <v>16689246.962296087</v>
      </c>
      <c r="G915" s="148">
        <v>16851021.469029441</v>
      </c>
    </row>
    <row r="916" spans="1:7" x14ac:dyDescent="0.3">
      <c r="A916"/>
      <c r="B916"/>
      <c r="C916" s="144">
        <v>892</v>
      </c>
      <c r="D916" s="145">
        <f t="shared" si="21"/>
        <v>11.128120259289586</v>
      </c>
      <c r="E916" s="146">
        <v>18305359.100362271</v>
      </c>
      <c r="F916" s="147">
        <v>16698643.937719634</v>
      </c>
      <c r="G916" s="148">
        <v>16859228.712505218</v>
      </c>
    </row>
    <row r="917" spans="1:7" x14ac:dyDescent="0.3">
      <c r="A917"/>
      <c r="B917"/>
      <c r="C917" s="144">
        <v>893</v>
      </c>
      <c r="D917" s="145">
        <f t="shared" si="21"/>
        <v>11.174632222601154</v>
      </c>
      <c r="E917" s="146">
        <v>18311567.703652039</v>
      </c>
      <c r="F917" s="147">
        <v>16708054.688281285</v>
      </c>
      <c r="G917" s="148">
        <v>16867448.411171433</v>
      </c>
    </row>
    <row r="918" spans="1:7" x14ac:dyDescent="0.3">
      <c r="A918"/>
      <c r="B918"/>
      <c r="C918" s="144">
        <v>894</v>
      </c>
      <c r="D918" s="145">
        <f t="shared" si="21"/>
        <v>11.221580924350349</v>
      </c>
      <c r="E918" s="146">
        <v>18317787.139730252</v>
      </c>
      <c r="F918" s="147">
        <v>16717479.434986167</v>
      </c>
      <c r="G918" s="148">
        <v>16875680.759460609</v>
      </c>
    </row>
    <row r="919" spans="1:7" x14ac:dyDescent="0.3">
      <c r="A919"/>
      <c r="B919"/>
      <c r="C919" s="144">
        <v>895</v>
      </c>
      <c r="D919" s="145">
        <f t="shared" si="21"/>
        <v>11.268974644123068</v>
      </c>
      <c r="E919" s="146">
        <v>18324017.56382199</v>
      </c>
      <c r="F919" s="147">
        <v>16726918.40365657</v>
      </c>
      <c r="G919" s="148">
        <v>16883925.956060477</v>
      </c>
    </row>
    <row r="920" spans="1:7" x14ac:dyDescent="0.3">
      <c r="A920"/>
      <c r="B920"/>
      <c r="C920" s="144">
        <v>896</v>
      </c>
      <c r="D920" s="145">
        <f t="shared" si="21"/>
        <v>11.316821899203823</v>
      </c>
      <c r="E920" s="146">
        <v>18330259.134625245</v>
      </c>
      <c r="F920" s="147">
        <v>16736371.825086132</v>
      </c>
      <c r="G920" s="148">
        <v>16892184.204050057</v>
      </c>
    </row>
    <row r="921" spans="1:7" x14ac:dyDescent="0.3">
      <c r="A921"/>
      <c r="B921"/>
      <c r="C921" s="144">
        <v>897</v>
      </c>
      <c r="D921" s="145">
        <f t="shared" si="21"/>
        <v>11.365131453762507</v>
      </c>
      <c r="E921" s="146">
        <v>18336512.014422633</v>
      </c>
      <c r="F921" s="147">
        <v>16745839.935200568</v>
      </c>
      <c r="G921" s="148">
        <v>16900455.711041421</v>
      </c>
    </row>
    <row r="922" spans="1:7" x14ac:dyDescent="0.3">
      <c r="A922"/>
      <c r="B922"/>
      <c r="C922" s="144">
        <v>898</v>
      </c>
      <c r="D922" s="145">
        <f t="shared" ref="D922:D985" si="22">-LN(1-C922/$C$24)/$D$24</f>
        <v>11.41391232848933</v>
      </c>
      <c r="E922" s="146">
        <v>18342776.369197775</v>
      </c>
      <c r="F922" s="147">
        <v>16755322.975225093</v>
      </c>
      <c r="G922" s="148">
        <v>16908740.689327452</v>
      </c>
    </row>
    <row r="923" spans="1:7" x14ac:dyDescent="0.3">
      <c r="A923"/>
      <c r="B923"/>
      <c r="C923" s="144">
        <v>899</v>
      </c>
      <c r="D923" s="145">
        <f t="shared" si="22"/>
        <v>11.46317381070439</v>
      </c>
      <c r="E923" s="146">
        <v>18349052.368756723</v>
      </c>
      <c r="F923" s="147">
        <v>16764821.191859031</v>
      </c>
      <c r="G923" s="148">
        <v>16917039.356035888</v>
      </c>
    </row>
    <row r="924" spans="1:7" x14ac:dyDescent="0.3">
      <c r="A924"/>
      <c r="B924"/>
      <c r="C924" s="144">
        <v>900</v>
      </c>
      <c r="D924" s="145">
        <f t="shared" si="22"/>
        <v>11.512925464970229</v>
      </c>
      <c r="E924" s="146">
        <v>18355340.186854519</v>
      </c>
      <c r="F924" s="147">
        <v>16774334.837457934</v>
      </c>
      <c r="G924" s="148">
        <v>16925351.933290016</v>
      </c>
    </row>
    <row r="925" spans="1:7" x14ac:dyDescent="0.3">
      <c r="A925"/>
      <c r="B925"/>
      <c r="C925" s="144">
        <v>901</v>
      </c>
      <c r="D925" s="145">
        <f t="shared" si="22"/>
        <v>11.563177144237736</v>
      </c>
      <c r="E925" s="146">
        <v>18361640.001327321</v>
      </c>
      <c r="F925" s="147">
        <v>16783864.170223612</v>
      </c>
      <c r="G925" s="148">
        <v>16933678.648376312</v>
      </c>
    </row>
    <row r="926" spans="1:7" x14ac:dyDescent="0.3">
      <c r="A926"/>
      <c r="B926"/>
      <c r="C926" s="144">
        <v>902</v>
      </c>
      <c r="D926" s="145">
        <f t="shared" si="22"/>
        <v>11.613939001557826</v>
      </c>
      <c r="E926" s="146">
        <v>18367951.9942303</v>
      </c>
      <c r="F926" s="147">
        <v>16793409.454402506</v>
      </c>
      <c r="G926" s="148">
        <v>16942019.733919483</v>
      </c>
    </row>
    <row r="927" spans="1:7" x14ac:dyDescent="0.3">
      <c r="A927"/>
      <c r="B927"/>
      <c r="C927" s="144">
        <v>903</v>
      </c>
      <c r="D927" s="145">
        <f t="shared" si="22"/>
        <v>11.665221502393772</v>
      </c>
      <c r="E927" s="146">
        <v>18374276.351981636</v>
      </c>
      <c r="F927" s="147">
        <v>16802970.960492879</v>
      </c>
      <c r="G927" s="148">
        <v>16950375.42806527</v>
      </c>
    </row>
    <row r="928" spans="1:7" x14ac:dyDescent="0.3">
      <c r="A928"/>
      <c r="B928"/>
      <c r="C928" s="144">
        <v>904</v>
      </c>
      <c r="D928" s="145">
        <f t="shared" si="22"/>
        <v>11.717035437571505</v>
      </c>
      <c r="E928" s="146">
        <v>18380613.265512988</v>
      </c>
      <c r="F928" s="147">
        <v>16812548.965461265</v>
      </c>
      <c r="G928" s="148">
        <v>16958745.974671409</v>
      </c>
    </row>
    <row r="929" spans="1:7" x14ac:dyDescent="0.3">
      <c r="A929"/>
      <c r="B929"/>
      <c r="C929" s="144">
        <v>905</v>
      </c>
      <c r="D929" s="145">
        <f t="shared" si="22"/>
        <v>11.769391936907981</v>
      </c>
      <c r="E929" s="146">
        <v>18386962.930426788</v>
      </c>
      <c r="F929" s="147">
        <v>16822143.752968755</v>
      </c>
      <c r="G929" s="148">
        <v>16967131.623507291</v>
      </c>
    </row>
    <row r="930" spans="1:7" x14ac:dyDescent="0.3">
      <c r="A930"/>
      <c r="B930"/>
      <c r="C930" s="144">
        <v>906</v>
      </c>
      <c r="D930" s="145">
        <f t="shared" si="22"/>
        <v>11.822302483560666</v>
      </c>
      <c r="E930" s="146">
        <v>18393325.547160666</v>
      </c>
      <c r="F930" s="147">
        <v>16831755.613607615</v>
      </c>
      <c r="G930" s="148">
        <v>16975532.630462706</v>
      </c>
    </row>
    <row r="931" spans="1:7" x14ac:dyDescent="0.3">
      <c r="A931"/>
      <c r="B931"/>
      <c r="C931" s="144">
        <v>907</v>
      </c>
      <c r="D931" s="145">
        <f t="shared" si="22"/>
        <v>11.875778929144406</v>
      </c>
      <c r="E931" s="146">
        <v>18399701.321159553</v>
      </c>
      <c r="F931" s="147">
        <v>16841384.845148861</v>
      </c>
      <c r="G931" s="148">
        <v>16983949.257766291</v>
      </c>
    </row>
    <row r="932" spans="1:7" x14ac:dyDescent="0.3">
      <c r="A932"/>
      <c r="B932"/>
      <c r="C932" s="144">
        <v>908</v>
      </c>
      <c r="D932" s="145">
        <f t="shared" si="22"/>
        <v>11.929833509665485</v>
      </c>
      <c r="E932" s="146">
        <v>18406090.463055763</v>
      </c>
      <c r="F932" s="147">
        <v>16851031.752801396</v>
      </c>
      <c r="G932" s="148">
        <v>16992381.774214137</v>
      </c>
    </row>
    <row r="933" spans="1:7" x14ac:dyDescent="0.3">
      <c r="A933"/>
      <c r="B933"/>
      <c r="C933" s="144">
        <v>909</v>
      </c>
      <c r="D933" s="145">
        <f t="shared" si="22"/>
        <v>11.984478862326437</v>
      </c>
      <c r="E933" s="146">
        <v>18412493.188857626</v>
      </c>
      <c r="F933" s="147">
        <v>16860696.649483401</v>
      </c>
      <c r="G933" s="148">
        <v>17000830.455409262</v>
      </c>
    </row>
    <row r="934" spans="1:7" x14ac:dyDescent="0.3">
      <c r="A934"/>
      <c r="B934"/>
      <c r="C934" s="144">
        <v>910</v>
      </c>
      <c r="D934" s="145">
        <f t="shared" si="22"/>
        <v>12.039728043259361</v>
      </c>
      <c r="E934" s="146">
        <v>18418909.720147073</v>
      </c>
      <c r="F934" s="147">
        <v>16870379.856106706</v>
      </c>
      <c r="G934" s="148">
        <v>17009295.584012441</v>
      </c>
    </row>
    <row r="935" spans="1:7" x14ac:dyDescent="0.3">
      <c r="A935"/>
      <c r="B935"/>
      <c r="C935" s="144">
        <v>911</v>
      </c>
      <c r="D935" s="145">
        <f t="shared" si="22"/>
        <v>12.095594546249988</v>
      </c>
      <c r="E935" s="146">
        <v>18425340.284286823</v>
      </c>
      <c r="F935" s="147">
        <v>16880081.701874848</v>
      </c>
      <c r="G935" s="148">
        <v>17017777.450005241</v>
      </c>
    </row>
    <row r="936" spans="1:7" x14ac:dyDescent="0.3">
      <c r="A936"/>
      <c r="B936"/>
      <c r="C936" s="144">
        <v>912</v>
      </c>
      <c r="D936" s="145">
        <f t="shared" si="22"/>
        <v>12.152092322519653</v>
      </c>
      <c r="E936" s="146">
        <v>18431785.114637632</v>
      </c>
      <c r="F936" s="147">
        <v>16889802.524595786</v>
      </c>
      <c r="G936" s="148">
        <v>17026276.350965835</v>
      </c>
    </row>
    <row r="937" spans="1:7" x14ac:dyDescent="0.3">
      <c r="A937"/>
      <c r="B937"/>
      <c r="C937" s="144">
        <v>913</v>
      </c>
      <c r="D937" s="145">
        <f t="shared" si="22"/>
        <v>12.209235801637767</v>
      </c>
      <c r="E937" s="146">
        <v>18438244.450786281</v>
      </c>
      <c r="F937" s="147">
        <v>16899542.671009943</v>
      </c>
      <c r="G937" s="148">
        <v>17034792.592358485</v>
      </c>
    </row>
    <row r="938" spans="1:7" x14ac:dyDescent="0.3">
      <c r="A938"/>
      <c r="B938"/>
      <c r="C938" s="144">
        <v>914</v>
      </c>
      <c r="D938" s="145">
        <f t="shared" si="22"/>
        <v>12.267039913643149</v>
      </c>
      <c r="E938" s="146">
        <v>18444718.538784973</v>
      </c>
      <c r="F938" s="147">
        <v>16909302.49713473</v>
      </c>
      <c r="G938" s="148">
        <v>17043326.487837445</v>
      </c>
    </row>
    <row r="939" spans="1:7" x14ac:dyDescent="0.3">
      <c r="A939"/>
      <c r="B939"/>
      <c r="C939" s="144">
        <v>915</v>
      </c>
      <c r="D939" s="145">
        <f t="shared" si="22"/>
        <v>12.325520112459104</v>
      </c>
      <c r="E939" s="146">
        <v>18451207.631402779</v>
      </c>
      <c r="F939" s="147">
        <v>16919082.368626487</v>
      </c>
      <c r="G939" s="148">
        <v>17051878.359566275</v>
      </c>
    </row>
    <row r="940" spans="1:7" x14ac:dyDescent="0.3">
      <c r="A940"/>
      <c r="B940"/>
      <c r="C940" s="144">
        <v>916</v>
      </c>
      <c r="D940" s="145">
        <f t="shared" si="22"/>
        <v>12.384692400694119</v>
      </c>
      <c r="E940" s="146">
        <v>18457711.988389995</v>
      </c>
      <c r="F940" s="147">
        <v>16928882.661160856</v>
      </c>
      <c r="G940" s="148">
        <v>17060448.538553454</v>
      </c>
    </row>
    <row r="941" spans="1:7" x14ac:dyDescent="0.3">
      <c r="A941"/>
      <c r="B941"/>
      <c r="C941" s="144">
        <v>917</v>
      </c>
      <c r="D941" s="145">
        <f t="shared" si="22"/>
        <v>12.444573355927696</v>
      </c>
      <c r="E941" s="146">
        <v>18464231.876756094</v>
      </c>
      <c r="F941" s="147">
        <v>16938703.760832936</v>
      </c>
      <c r="G941" s="148">
        <v>17069037.365005355</v>
      </c>
    </row>
    <row r="942" spans="1:7" x14ac:dyDescent="0.3">
      <c r="A942"/>
      <c r="B942"/>
      <c r="C942" s="144">
        <v>918</v>
      </c>
      <c r="D942" s="145">
        <f t="shared" si="22"/>
        <v>12.505180158589422</v>
      </c>
      <c r="E942" s="146">
        <v>18470767.571062304</v>
      </c>
      <c r="F942" s="147">
        <v>16948546.064578347</v>
      </c>
      <c r="G942" s="148">
        <v>17077645.188697744</v>
      </c>
    </row>
    <row r="943" spans="1:7" x14ac:dyDescent="0.3">
      <c r="A943"/>
      <c r="B943"/>
      <c r="C943" s="144">
        <v>919</v>
      </c>
      <c r="D943" s="145">
        <f t="shared" si="22"/>
        <v>12.566530621548493</v>
      </c>
      <c r="E943" s="146">
        <v>18477319.353729643</v>
      </c>
      <c r="F943" s="147">
        <v>16958409.980616625</v>
      </c>
      <c r="G943" s="148">
        <v>17086272.369366933</v>
      </c>
    </row>
    <row r="944" spans="1:7" x14ac:dyDescent="0.3">
      <c r="A944"/>
      <c r="B944"/>
      <c r="C944" s="144">
        <v>920</v>
      </c>
      <c r="D944" s="145">
        <f t="shared" si="22"/>
        <v>12.62864322154128</v>
      </c>
      <c r="E944" s="146">
        <v>18483887.515363462</v>
      </c>
      <c r="F944" s="147">
        <v>16968295.928918421</v>
      </c>
      <c r="G944" s="148">
        <v>17094919.277121928</v>
      </c>
    </row>
    <row r="945" spans="1:7" x14ac:dyDescent="0.3">
      <c r="A945"/>
      <c r="B945"/>
      <c r="C945" s="144">
        <v>921</v>
      </c>
      <c r="D945" s="145">
        <f t="shared" si="22"/>
        <v>12.691537132575581</v>
      </c>
      <c r="E945" s="146">
        <v>18490472.35509567</v>
      </c>
      <c r="F945" s="147">
        <v>16978204.341698088</v>
      </c>
      <c r="G945" s="148">
        <v>17103586.292879015</v>
      </c>
    </row>
    <row r="946" spans="1:7" x14ac:dyDescent="0.3">
      <c r="A946"/>
      <c r="B946"/>
      <c r="C946" s="144">
        <v>922</v>
      </c>
      <c r="D946" s="145">
        <f t="shared" si="22"/>
        <v>12.75523226146273</v>
      </c>
      <c r="E946" s="146">
        <v>18497074.180945713</v>
      </c>
      <c r="F946" s="147">
        <v>16988135.663933404</v>
      </c>
      <c r="G946" s="148">
        <v>17112273.808820195</v>
      </c>
    </row>
    <row r="947" spans="1:7" x14ac:dyDescent="0.3">
      <c r="A947"/>
      <c r="B947"/>
      <c r="C947" s="144">
        <v>923</v>
      </c>
      <c r="D947" s="145">
        <f t="shared" si="22"/>
        <v>12.819749285642267</v>
      </c>
      <c r="E947" s="146">
        <v>18503693.31020169</v>
      </c>
      <c r="F947" s="147">
        <v>16998090.353914171</v>
      </c>
      <c r="G947" s="148">
        <v>17120982.228877228</v>
      </c>
    </row>
    <row r="948" spans="1:7" x14ac:dyDescent="0.3">
      <c r="A948"/>
      <c r="B948"/>
      <c r="C948" s="144">
        <v>924</v>
      </c>
      <c r="D948" s="145">
        <f t="shared" si="22"/>
        <v>12.885109693479032</v>
      </c>
      <c r="E948" s="146">
        <v>18510330.069822982</v>
      </c>
      <c r="F948" s="147">
        <v>17008068.883821931</v>
      </c>
      <c r="G948" s="148">
        <v>17129711.969242949</v>
      </c>
    </row>
    <row r="949" spans="1:7" x14ac:dyDescent="0.3">
      <c r="A949"/>
      <c r="B949"/>
      <c r="C949" s="144">
        <v>925</v>
      </c>
      <c r="D949" s="145">
        <f t="shared" si="22"/>
        <v>12.951335827229135</v>
      </c>
      <c r="E949" s="146">
        <v>18516984.79686588</v>
      </c>
      <c r="F949" s="147">
        <v>17018071.740342721</v>
      </c>
      <c r="G949" s="148">
        <v>17138463.458911881</v>
      </c>
    </row>
    <row r="950" spans="1:7" x14ac:dyDescent="0.3">
      <c r="A950"/>
      <c r="B950"/>
      <c r="C950" s="144">
        <v>926</v>
      </c>
      <c r="D950" s="145">
        <f t="shared" si="22"/>
        <v>13.018450928889839</v>
      </c>
      <c r="E950" s="146">
        <v>18523657.838933852</v>
      </c>
      <c r="F950" s="147">
        <v>17028099.425315395</v>
      </c>
      <c r="G950" s="148">
        <v>17147237.140252128</v>
      </c>
    </row>
    <row r="951" spans="1:7" x14ac:dyDescent="0.3">
      <c r="A951"/>
      <c r="B951"/>
      <c r="C951" s="144">
        <v>927</v>
      </c>
      <c r="D951" s="145">
        <f t="shared" si="22"/>
        <v>13.086479189168733</v>
      </c>
      <c r="E951" s="146">
        <v>18530349.554654278</v>
      </c>
      <c r="F951" s="147">
        <v>17038152.456418063</v>
      </c>
      <c r="G951" s="148">
        <v>17156033.469610907</v>
      </c>
    </row>
    <row r="952" spans="1:7" x14ac:dyDescent="0.3">
      <c r="A952"/>
      <c r="B952"/>
      <c r="C952" s="144">
        <v>928</v>
      </c>
      <c r="D952" s="145">
        <f t="shared" si="22"/>
        <v>13.155445799830412</v>
      </c>
      <c r="E952" s="146">
        <v>18537060.314183526</v>
      </c>
      <c r="F952" s="147">
        <v>17048231.367895354</v>
      </c>
      <c r="G952" s="148">
        <v>17164852.917956125</v>
      </c>
    </row>
    <row r="953" spans="1:7" x14ac:dyDescent="0.3">
      <c r="A953"/>
      <c r="B953"/>
      <c r="C953" s="144">
        <v>929</v>
      </c>
      <c r="D953" s="145">
        <f t="shared" si="22"/>
        <v>13.225377009704111</v>
      </c>
      <c r="E953" s="146">
        <v>18543790.499742541</v>
      </c>
      <c r="F953" s="147">
        <v>17058336.711329643</v>
      </c>
      <c r="G953" s="148">
        <v>17173695.971556671</v>
      </c>
    </row>
    <row r="954" spans="1:7" x14ac:dyDescent="0.3">
      <c r="A954"/>
      <c r="B954"/>
      <c r="C954" s="144">
        <v>930</v>
      </c>
      <c r="D954" s="145">
        <f t="shared" si="22"/>
        <v>13.296300184663894</v>
      </c>
      <c r="E954" s="146">
        <v>18550540.506185152</v>
      </c>
      <c r="F954" s="147">
        <v>17068469.056459472</v>
      </c>
      <c r="G954" s="148">
        <v>17182563.132704381</v>
      </c>
    </row>
    <row r="955" spans="1:7" x14ac:dyDescent="0.3">
      <c r="A955"/>
      <c r="B955"/>
      <c r="C955" s="144">
        <v>931</v>
      </c>
      <c r="D955" s="145">
        <f t="shared" si="22"/>
        <v>13.368243871924392</v>
      </c>
      <c r="E955" s="146">
        <v>18557310.741601694</v>
      </c>
      <c r="F955" s="147">
        <v>17078628.992048822</v>
      </c>
      <c r="G955" s="148">
        <v>17191454.920480836</v>
      </c>
    </row>
    <row r="956" spans="1:7" x14ac:dyDescent="0.3">
      <c r="A956"/>
      <c r="B956"/>
      <c r="C956" s="144">
        <v>932</v>
      </c>
      <c r="D956" s="145">
        <f t="shared" si="22"/>
        <v>13.441237869030155</v>
      </c>
      <c r="E956" s="146">
        <v>18564101.62796063</v>
      </c>
      <c r="F956" s="147">
        <v>17088817.126811139</v>
      </c>
      <c r="G956" s="148">
        <v>17200371.87157245</v>
      </c>
    </row>
    <row r="957" spans="1:7" x14ac:dyDescent="0.3">
      <c r="A957"/>
      <c r="B957"/>
      <c r="C957" s="144">
        <v>933</v>
      </c>
      <c r="D957" s="145">
        <f t="shared" si="22"/>
        <v>13.51531329795586</v>
      </c>
      <c r="E957" s="146">
        <v>18570913.601791143</v>
      </c>
      <c r="F957" s="147">
        <v>17099034.090392463</v>
      </c>
      <c r="G957" s="148">
        <v>17209314.54113768</v>
      </c>
    </row>
    <row r="958" spans="1:7" x14ac:dyDescent="0.3">
      <c r="A958"/>
      <c r="B958"/>
      <c r="C958" s="144">
        <v>934</v>
      </c>
      <c r="D958" s="145">
        <f t="shared" si="22"/>
        <v>13.590502684778562</v>
      </c>
      <c r="E958" s="146">
        <v>18577747.114910018</v>
      </c>
      <c r="F958" s="147">
        <v>17109280.534418311</v>
      </c>
      <c r="G958" s="148">
        <v>17218283.503730517</v>
      </c>
    </row>
    <row r="959" spans="1:7" x14ac:dyDescent="0.3">
      <c r="A959"/>
      <c r="B959"/>
      <c r="C959" s="144">
        <v>935</v>
      </c>
      <c r="D959" s="145">
        <f t="shared" si="22"/>
        <v>13.666840045432505</v>
      </c>
      <c r="E959" s="146">
        <v>18584602.635196354</v>
      </c>
      <c r="F959" s="147">
        <v>17119557.133609593</v>
      </c>
      <c r="G959" s="148">
        <v>17227279.354284752</v>
      </c>
    </row>
    <row r="960" spans="1:7" x14ac:dyDescent="0.3">
      <c r="A960"/>
      <c r="B960"/>
      <c r="C960" s="144">
        <v>936</v>
      </c>
      <c r="D960" s="145">
        <f t="shared" si="22"/>
        <v>13.744360978112331</v>
      </c>
      <c r="E960" s="146">
        <v>18591480.647418071</v>
      </c>
      <c r="F960" s="147">
        <v>17129864.586973097</v>
      </c>
      <c r="G960" s="148">
        <v>17236302.709164135</v>
      </c>
    </row>
    <row r="961" spans="1:7" x14ac:dyDescent="0.3">
      <c r="A961"/>
      <c r="B961"/>
      <c r="C961" s="144">
        <v>937</v>
      </c>
      <c r="D961" s="145">
        <f t="shared" si="22"/>
        <v>13.823102762953026</v>
      </c>
      <c r="E961" s="146">
        <v>18598381.654114503</v>
      </c>
      <c r="F961" s="147">
        <v>17140203.619072895</v>
      </c>
      <c r="G961" s="148">
        <v>17245354.207283799</v>
      </c>
    </row>
    <row r="962" spans="1:7" x14ac:dyDescent="0.3">
      <c r="A962"/>
      <c r="B962"/>
      <c r="C962" s="144">
        <v>938</v>
      </c>
      <c r="D962" s="145">
        <f t="shared" si="22"/>
        <v>13.903104469685223</v>
      </c>
      <c r="E962" s="146">
        <v>18605306.176539917</v>
      </c>
      <c r="F962" s="147">
        <v>17150574.98138947</v>
      </c>
      <c r="G962" s="148">
        <v>17254434.511309132</v>
      </c>
    </row>
    <row r="963" spans="1:7" x14ac:dyDescent="0.3">
      <c r="A963"/>
      <c r="B963"/>
      <c r="C963" s="144">
        <v>939</v>
      </c>
      <c r="D963" s="145">
        <f t="shared" si="22"/>
        <v>13.984407074044125</v>
      </c>
      <c r="E963" s="146">
        <v>18612254.75567307</v>
      </c>
      <c r="F963" s="147">
        <v>17160979.45377418</v>
      </c>
      <c r="G963" s="148">
        <v>17263544.308938675</v>
      </c>
    </row>
    <row r="964" spans="1:7" x14ac:dyDescent="0.3">
      <c r="A964"/>
      <c r="B964"/>
      <c r="C964" s="144">
        <v>940</v>
      </c>
      <c r="D964" s="145">
        <f t="shared" si="22"/>
        <v>14.067053583800178</v>
      </c>
      <c r="E964" s="146">
        <v>18619227.953298751</v>
      </c>
      <c r="F964" s="147">
        <v>17171417.846007377</v>
      </c>
      <c r="G964" s="148">
        <v>17272684.314278442</v>
      </c>
    </row>
    <row r="965" spans="1:7" x14ac:dyDescent="0.3">
      <c r="A965"/>
      <c r="B965"/>
      <c r="C965" s="144">
        <v>941</v>
      </c>
      <c r="D965" s="145">
        <f t="shared" si="22"/>
        <v>14.151089175382083</v>
      </c>
      <c r="E965" s="146">
        <v>18626226.353167601</v>
      </c>
      <c r="F965" s="147">
        <v>17181890.99946944</v>
      </c>
      <c r="G965" s="148">
        <v>17281855.269315839</v>
      </c>
    </row>
    <row r="966" spans="1:7" x14ac:dyDescent="0.3">
      <c r="A966"/>
      <c r="B966"/>
      <c r="C966" s="144">
        <v>942</v>
      </c>
      <c r="D966" s="145">
        <f t="shared" si="22"/>
        <v>14.236561342178584</v>
      </c>
      <c r="E966" s="146">
        <v>18633250.562241375</v>
      </c>
      <c r="F966" s="147">
        <v>17192399.788934961</v>
      </c>
      <c r="G966" s="148">
        <v>17291057.945502207</v>
      </c>
    </row>
    <row r="967" spans="1:7" x14ac:dyDescent="0.3">
      <c r="A967"/>
      <c r="B967"/>
      <c r="C967" s="144">
        <v>943</v>
      </c>
      <c r="D967" s="145">
        <f t="shared" si="22"/>
        <v>14.32352005573793</v>
      </c>
      <c r="E967" s="146">
        <v>18640301.212031487</v>
      </c>
      <c r="F967" s="147">
        <v>17202945.124501452</v>
      </c>
      <c r="G967" s="148">
        <v>17300293.145453952</v>
      </c>
    </row>
    <row r="968" spans="1:7" x14ac:dyDescent="0.3">
      <c r="A968"/>
      <c r="B968"/>
      <c r="C968" s="144">
        <v>944</v>
      </c>
      <c r="D968" s="145">
        <f t="shared" si="22"/>
        <v>14.412017941234932</v>
      </c>
      <c r="E968" s="146">
        <v>18647378.960039604</v>
      </c>
      <c r="F968" s="147">
        <v>17213527.953665178</v>
      </c>
      <c r="G968" s="148">
        <v>17309561.704783477</v>
      </c>
    </row>
    <row r="969" spans="1:7" x14ac:dyDescent="0.3">
      <c r="A969"/>
      <c r="B969"/>
      <c r="C969" s="144">
        <v>945</v>
      </c>
      <c r="D969" s="145">
        <f t="shared" si="22"/>
        <v>14.502110468748326</v>
      </c>
      <c r="E969" s="146">
        <v>18654484.49131003</v>
      </c>
      <c r="F969" s="147">
        <v>17224149.263558175</v>
      </c>
      <c r="G969" s="148">
        <v>17318864.494072199</v>
      </c>
    </row>
    <row r="970" spans="1:7" x14ac:dyDescent="0.3">
      <c r="A970"/>
      <c r="B970"/>
      <c r="C970" s="144">
        <v>946</v>
      </c>
      <c r="D970" s="145">
        <f t="shared" si="22"/>
        <v>14.593856162089308</v>
      </c>
      <c r="E970" s="146">
        <v>18661618.520104762</v>
      </c>
      <c r="F970" s="147">
        <v>17234810.083362132</v>
      </c>
      <c r="G970" s="148">
        <v>17328202.420999654</v>
      </c>
    </row>
    <row r="971" spans="1:7" x14ac:dyDescent="0.3">
      <c r="A971"/>
      <c r="B971"/>
      <c r="C971" s="144">
        <v>947</v>
      </c>
      <c r="D971" s="145">
        <f t="shared" si="22"/>
        <v>14.687316827150072</v>
      </c>
      <c r="E971" s="146">
        <v>18668781.791713323</v>
      </c>
      <c r="F971" s="147">
        <v>17245511.48691671</v>
      </c>
      <c r="G971" s="148">
        <v>17337576.432643913</v>
      </c>
    </row>
    <row r="972" spans="1:7" x14ac:dyDescent="0.3">
      <c r="A972"/>
      <c r="B972"/>
      <c r="C972" s="144">
        <v>948</v>
      </c>
      <c r="D972" s="145">
        <f t="shared" si="22"/>
        <v>14.782557802003543</v>
      </c>
      <c r="E972" s="146">
        <v>18675975.08441104</v>
      </c>
      <c r="F972" s="147">
        <v>17256254.595541809</v>
      </c>
      <c r="G972" s="148">
        <v>17346987.5179708</v>
      </c>
    </row>
    <row r="973" spans="1:7" x14ac:dyDescent="0.3">
      <c r="A973"/>
      <c r="B973"/>
      <c r="C973" s="144">
        <v>949</v>
      </c>
      <c r="D973" s="145">
        <f t="shared" si="22"/>
        <v>14.87964823128905</v>
      </c>
      <c r="E973" s="146">
        <v>18683199.211580962</v>
      </c>
      <c r="F973" s="147">
        <v>17267040.581095941</v>
      </c>
      <c r="G973" s="148">
        <v>17356436.710531302</v>
      </c>
    </row>
    <row r="974" spans="1:7" x14ac:dyDescent="0.3">
      <c r="A974"/>
      <c r="B974"/>
      <c r="C974" s="144">
        <v>950</v>
      </c>
      <c r="D974" s="145">
        <f t="shared" si="22"/>
        <v>14.978661367769948</v>
      </c>
      <c r="E974" s="146">
        <v>18690455.024016663</v>
      </c>
      <c r="F974" s="147">
        <v>17277870.669295371</v>
      </c>
      <c r="G974" s="148">
        <v>17365925.091388851</v>
      </c>
    </row>
    <row r="975" spans="1:7" x14ac:dyDescent="0.3">
      <c r="A975"/>
      <c r="B975"/>
      <c r="C975" s="144">
        <v>951</v>
      </c>
      <c r="D975" s="145">
        <f t="shared" si="22"/>
        <v>15.079674904357546</v>
      </c>
      <c r="E975" s="146">
        <v>18697743.412425179</v>
      </c>
      <c r="F975" s="147">
        <v>17288746.14332198</v>
      </c>
      <c r="G975" s="148">
        <v>17375453.792301357</v>
      </c>
    </row>
    <row r="976" spans="1:7" x14ac:dyDescent="0.3">
      <c r="A976"/>
      <c r="B976"/>
      <c r="C976" s="144">
        <v>952</v>
      </c>
      <c r="D976" s="145">
        <f t="shared" si="22"/>
        <v>15.182771340371225</v>
      </c>
      <c r="E976" s="146">
        <v>18705065.310152039</v>
      </c>
      <c r="F976" s="147">
        <v>17299668.347751409</v>
      </c>
      <c r="G976" s="148">
        <v>17385023.999185532</v>
      </c>
    </row>
    <row r="977" spans="1:7" x14ac:dyDescent="0.3">
      <c r="A977"/>
      <c r="B977"/>
      <c r="C977" s="144">
        <v>953</v>
      </c>
      <c r="D977" s="145">
        <f t="shared" si="22"/>
        <v>15.288038386360387</v>
      </c>
      <c r="E977" s="146">
        <v>18712421.696153041</v>
      </c>
      <c r="F977" s="147">
        <v>17310638.692837112</v>
      </c>
      <c r="G977" s="148">
        <v>17394636.9558952</v>
      </c>
    </row>
    <row r="978" spans="1:7" x14ac:dyDescent="0.3">
      <c r="A978"/>
      <c r="B978"/>
      <c r="C978" s="144">
        <v>954</v>
      </c>
      <c r="D978" s="145">
        <f t="shared" si="22"/>
        <v>15.395569412465205</v>
      </c>
      <c r="E978" s="146">
        <v>18719813.598240934</v>
      </c>
      <c r="F978" s="147">
        <v>17321658.659190957</v>
      </c>
      <c r="G978" s="148">
        <v>17404293.968349177</v>
      </c>
    </row>
    <row r="979" spans="1:7" x14ac:dyDescent="0.3">
      <c r="A979"/>
      <c r="B979"/>
      <c r="C979" s="144">
        <v>955</v>
      </c>
      <c r="D979" s="145">
        <f t="shared" si="22"/>
        <v>15.505463946059081</v>
      </c>
      <c r="E979" s="146">
        <v>18727242.096638951</v>
      </c>
      <c r="F979" s="147">
        <v>17332729.80290642</v>
      </c>
      <c r="G979" s="148">
        <v>17413996.409049533</v>
      </c>
    </row>
    <row r="980" spans="1:7" x14ac:dyDescent="0.3">
      <c r="A980"/>
      <c r="B980"/>
      <c r="C980" s="144">
        <v>956</v>
      </c>
      <c r="D980" s="145">
        <f t="shared" si="22"/>
        <v>15.617828225319373</v>
      </c>
      <c r="E980" s="146">
        <v>18734708.327877693</v>
      </c>
      <c r="F980" s="147">
        <v>17343853.761177089</v>
      </c>
      <c r="G980" s="148">
        <v>17423745.722036541</v>
      </c>
    </row>
    <row r="981" spans="1:7" x14ac:dyDescent="0.3">
      <c r="A981"/>
      <c r="B981"/>
      <c r="C981" s="144">
        <v>957</v>
      </c>
      <c r="D981" s="145">
        <f t="shared" si="22"/>
        <v>15.732775816442867</v>
      </c>
      <c r="E981" s="146">
        <v>18742213.489077073</v>
      </c>
      <c r="F981" s="147">
        <v>17355032.258470699</v>
      </c>
      <c r="G981" s="148">
        <v>17433543.428333566</v>
      </c>
    </row>
    <row r="982" spans="1:7" x14ac:dyDescent="0.3">
      <c r="A982"/>
      <c r="B982"/>
      <c r="C982" s="144">
        <v>958</v>
      </c>
      <c r="D982" s="145">
        <f t="shared" si="22"/>
        <v>15.850428303493839</v>
      </c>
      <c r="E982" s="146">
        <v>18749758.842661358</v>
      </c>
      <c r="F982" s="147">
        <v>17366267.113327868</v>
      </c>
      <c r="G982" s="148">
        <v>17443391.131942783</v>
      </c>
    </row>
    <row r="983" spans="1:7" x14ac:dyDescent="0.3">
      <c r="A983"/>
      <c r="B983"/>
      <c r="C983" s="144">
        <v>959</v>
      </c>
      <c r="D983" s="145">
        <f t="shared" si="22"/>
        <v>15.970916061389142</v>
      </c>
      <c r="E983" s="146">
        <v>18757345.721562359</v>
      </c>
      <c r="F983" s="147">
        <v>17377560.245865237</v>
      </c>
      <c r="G983" s="148">
        <v>17453290.526462004</v>
      </c>
    </row>
    <row r="984" spans="1:7" x14ac:dyDescent="0.3">
      <c r="A984"/>
      <c r="B984"/>
      <c r="C984" s="144">
        <v>960</v>
      </c>
      <c r="D984" s="145">
        <f t="shared" si="22"/>
        <v>16.094379124340996</v>
      </c>
      <c r="E984" s="146">
        <v>18764975.534974631</v>
      </c>
      <c r="F984" s="147">
        <v>17388913.686074924</v>
      </c>
      <c r="G984" s="148">
        <v>17463243.402403716</v>
      </c>
    </row>
    <row r="985" spans="1:7" x14ac:dyDescent="0.3">
      <c r="A985"/>
      <c r="B985"/>
      <c r="C985" s="144">
        <v>961</v>
      </c>
      <c r="D985" s="145">
        <f t="shared" si="22"/>
        <v>16.220968164262448</v>
      </c>
      <c r="E985" s="146">
        <v>18772649.77473646</v>
      </c>
      <c r="F985" s="147">
        <v>17400329.583026923</v>
      </c>
      <c r="G985" s="148">
        <v>17473251.655310318</v>
      </c>
    </row>
    <row r="986" spans="1:7" x14ac:dyDescent="0.3">
      <c r="A986"/>
      <c r="B986"/>
      <c r="C986" s="144">
        <v>962</v>
      </c>
      <c r="D986" s="145">
        <f t="shared" ref="D986:D1024" si="23">-LN(1-C986/$C$24)/$D$24</f>
        <v>16.350845596278749</v>
      </c>
      <c r="E986" s="146">
        <v>18780370.022422638</v>
      </c>
      <c r="F986" s="147">
        <v>17411810.215098556</v>
      </c>
      <c r="G986" s="148">
        <v>17483317.294774927</v>
      </c>
    </row>
    <row r="987" spans="1:7" x14ac:dyDescent="0.3">
      <c r="A987"/>
      <c r="B987"/>
      <c r="C987" s="144">
        <v>963</v>
      </c>
      <c r="D987" s="145">
        <f t="shared" si="23"/>
        <v>16.484186831689556</v>
      </c>
      <c r="E987" s="146">
        <v>18788137.957249228</v>
      </c>
      <c r="F987" s="147">
        <v>17423358.00137556</v>
      </c>
      <c r="G987" s="148">
        <v>17493442.454495333</v>
      </c>
    </row>
    <row r="988" spans="1:7" x14ac:dyDescent="0.3">
      <c r="A988"/>
      <c r="B988"/>
      <c r="C988" s="144">
        <v>964</v>
      </c>
      <c r="D988" s="145">
        <f t="shared" si="23"/>
        <v>16.621181702630128</v>
      </c>
      <c r="E988" s="146">
        <v>18795955.36490795</v>
      </c>
      <c r="F988" s="147">
        <v>17434975.514394645</v>
      </c>
      <c r="G988" s="148">
        <v>17503629.403510787</v>
      </c>
    </row>
    <row r="989" spans="1:7" x14ac:dyDescent="0.3">
      <c r="A989"/>
      <c r="B989"/>
      <c r="C989" s="144">
        <v>965</v>
      </c>
      <c r="D989" s="145">
        <f t="shared" si="23"/>
        <v>16.76203608746361</v>
      </c>
      <c r="E989" s="146">
        <v>18803824.147468433</v>
      </c>
      <c r="F989" s="147">
        <v>17446665.494427085</v>
      </c>
      <c r="G989" s="148">
        <v>17513880.55879752</v>
      </c>
    </row>
    <row r="990" spans="1:7" x14ac:dyDescent="0.3">
      <c r="A990"/>
      <c r="B990"/>
      <c r="C990" s="144">
        <v>966</v>
      </c>
      <c r="D990" s="145">
        <f t="shared" si="23"/>
        <v>16.906973771829872</v>
      </c>
      <c r="E990" s="146">
        <v>18811746.334511798</v>
      </c>
      <c r="F990" s="147">
        <v>17458430.865539201</v>
      </c>
      <c r="G990" s="148">
        <v>17524198.499431115</v>
      </c>
    </row>
    <row r="991" spans="1:7" x14ac:dyDescent="0.3">
      <c r="A991"/>
      <c r="B991"/>
      <c r="C991" s="144">
        <v>967</v>
      </c>
      <c r="D991" s="145">
        <f t="shared" si="23"/>
        <v>17.056238587578278</v>
      </c>
      <c r="E991" s="146">
        <v>18819724.095689598</v>
      </c>
      <c r="F991" s="147">
        <v>17470274.753710032</v>
      </c>
      <c r="G991" s="148">
        <v>17534585.982562676</v>
      </c>
    </row>
    <row r="992" spans="1:7" x14ac:dyDescent="0.3">
      <c r="A992"/>
      <c r="B992"/>
      <c r="C992" s="144">
        <v>968</v>
      </c>
      <c r="D992" s="145">
        <f t="shared" si="23"/>
        <v>17.210096880912047</v>
      </c>
      <c r="E992" s="146">
        <v>18827759.754939616</v>
      </c>
      <c r="F992" s="147">
        <v>17482200.507340163</v>
      </c>
      <c r="G992" s="148">
        <v>17545045.961503331</v>
      </c>
    </row>
    <row r="993" spans="1:7" x14ac:dyDescent="0.3">
      <c r="A993"/>
      <c r="B993"/>
      <c r="C993" s="144">
        <v>969</v>
      </c>
      <c r="D993" s="145">
        <f t="shared" si="23"/>
        <v>17.36884037248495</v>
      </c>
      <c r="E993" s="146">
        <v>18835855.806635961</v>
      </c>
      <c r="F993" s="147">
        <v>17494211.720552448</v>
      </c>
      <c r="G993" s="148">
        <v>17555581.606270399</v>
      </c>
    </row>
    <row r="994" spans="1:7" x14ac:dyDescent="0.3">
      <c r="A994"/>
      <c r="B994"/>
      <c r="C994" s="144">
        <v>970</v>
      </c>
      <c r="D994" s="145">
        <f t="shared" si="23"/>
        <v>17.532789486599903</v>
      </c>
      <c r="E994" s="146">
        <v>18844014.934008047</v>
      </c>
      <c r="F994" s="147">
        <v>17506312.259767465</v>
      </c>
      <c r="G994" s="148">
        <v>17566196.327020898</v>
      </c>
    </row>
    <row r="995" spans="1:7" x14ac:dyDescent="0.3">
      <c r="A995"/>
      <c r="B995"/>
      <c r="C995" s="144">
        <v>971</v>
      </c>
      <c r="D995" s="145">
        <f t="shared" si="23"/>
        <v>17.702297244978311</v>
      </c>
      <c r="E995" s="146">
        <v>18852240.030233905</v>
      </c>
      <c r="F995" s="147">
        <v>17518506.294139333</v>
      </c>
      <c r="G995" s="148">
        <v>17576893.800888691</v>
      </c>
    </row>
    <row r="996" spans="1:7" x14ac:dyDescent="0.3">
      <c r="A996"/>
      <c r="B996"/>
      <c r="C996" s="144">
        <v>972</v>
      </c>
      <c r="D996" s="145">
        <f t="shared" si="23"/>
        <v>17.877753844034661</v>
      </c>
      <c r="E996" s="146">
        <v>18860534.222702462</v>
      </c>
      <c r="F996" s="147">
        <v>17530798.330565795</v>
      </c>
      <c r="G996" s="148">
        <v>17587678.002854709</v>
      </c>
    </row>
    <row r="997" spans="1:7" x14ac:dyDescent="0.3">
      <c r="A997"/>
      <c r="B997"/>
      <c r="C997" s="144">
        <v>973</v>
      </c>
      <c r="D997" s="145">
        <f t="shared" si="23"/>
        <v>18.059592064889035</v>
      </c>
      <c r="E997" s="146">
        <v>18868900.901051939</v>
      </c>
      <c r="F997" s="147">
        <v>17543193.254149418</v>
      </c>
      <c r="G997" s="148">
        <v>17598553.241423309</v>
      </c>
    </row>
    <row r="998" spans="1:7" x14ac:dyDescent="0.3">
      <c r="A998"/>
      <c r="B998"/>
      <c r="C998" s="144">
        <v>974</v>
      </c>
      <c r="D998" s="145">
        <f t="shared" si="23"/>
        <v>18.24829370480327</v>
      </c>
      <c r="E998" s="146">
        <v>18877343.749734826</v>
      </c>
      <c r="F998" s="147">
        <v>17555696.375193406</v>
      </c>
      <c r="G998" s="148">
        <v>17609524.200059984</v>
      </c>
    </row>
    <row r="999" spans="1:7" x14ac:dyDescent="0.3">
      <c r="A999"/>
      <c r="B999"/>
      <c r="C999" s="144">
        <v>975</v>
      </c>
      <c r="D999" s="145">
        <f t="shared" si="23"/>
        <v>18.444397270569677</v>
      </c>
      <c r="E999" s="146">
        <v>18885866.78604399</v>
      </c>
      <c r="F999" s="147">
        <v>17568313.484081484</v>
      </c>
      <c r="G999" s="148">
        <v>17620595.985580221</v>
      </c>
    </row>
    <row r="1000" spans="1:7" x14ac:dyDescent="0.3">
      <c r="A1000"/>
      <c r="B1000"/>
      <c r="C1000" s="144">
        <v>976</v>
      </c>
      <c r="D1000" s="145">
        <f t="shared" si="23"/>
        <v>18.64850724317095</v>
      </c>
      <c r="E1000" s="146">
        <v>18894474.404772814</v>
      </c>
      <c r="F1000" s="147">
        <v>17581050.915735666</v>
      </c>
      <c r="G1000" s="148">
        <v>17631774.184982661</v>
      </c>
    </row>
    <row r="1001" spans="1:7" x14ac:dyDescent="0.3">
      <c r="A1001"/>
      <c r="B1001"/>
      <c r="C1001" s="144">
        <v>977</v>
      </c>
      <c r="D1001" s="145">
        <f t="shared" si="23"/>
        <v>18.861305315264929</v>
      </c>
      <c r="E1001" s="146">
        <v>18903171.430994231</v>
      </c>
      <c r="F1001" s="147">
        <v>17593915.625795919</v>
      </c>
      <c r="G1001" s="148">
        <v>17643064.932616867</v>
      </c>
    </row>
    <row r="1002" spans="1:7" x14ac:dyDescent="0.3">
      <c r="A1002"/>
      <c r="B1002"/>
      <c r="C1002" s="144">
        <v>978</v>
      </c>
      <c r="D1002" s="145">
        <f t="shared" si="23"/>
        <v>19.0835641281191</v>
      </c>
      <c r="E1002" s="146">
        <v>18911963.182855375</v>
      </c>
      <c r="F1002" s="147">
        <v>17606915.281261098</v>
      </c>
      <c r="G1002" s="148">
        <v>17654474.990100697</v>
      </c>
    </row>
    <row r="1003" spans="1:7" x14ac:dyDescent="0.3">
      <c r="A1003"/>
      <c r="B1003"/>
      <c r="C1003" s="144">
        <v>979</v>
      </c>
      <c r="D1003" s="145">
        <f t="shared" si="23"/>
        <v>19.316164206293564</v>
      </c>
      <c r="E1003" s="146">
        <v>18920855.546835449</v>
      </c>
      <c r="F1003" s="147">
        <v>17620058.369125608</v>
      </c>
      <c r="G1003" s="148">
        <v>17666011.842103265</v>
      </c>
    </row>
    <row r="1004" spans="1:7" x14ac:dyDescent="0.3">
      <c r="A1004"/>
      <c r="B1004"/>
      <c r="C1004" s="144">
        <v>980</v>
      </c>
      <c r="D1004" s="145">
        <f t="shared" si="23"/>
        <v>19.560115027140725</v>
      </c>
      <c r="E1004" s="146">
        <v>18929855.068658985</v>
      </c>
      <c r="F1004" s="147">
        <v>17633354.327622123</v>
      </c>
      <c r="G1004" s="148">
        <v>17677683.812057834</v>
      </c>
    </row>
    <row r="1005" spans="1:7" x14ac:dyDescent="0.3">
      <c r="A1005"/>
      <c r="B1005"/>
      <c r="C1005" s="144">
        <v>981</v>
      </c>
      <c r="D1005" s="145">
        <f t="shared" si="23"/>
        <v>19.816581499078477</v>
      </c>
      <c r="E1005" s="146">
        <v>18938969.064076982</v>
      </c>
      <c r="F1005" s="147">
        <v>17646813.706154283</v>
      </c>
      <c r="G1005" s="148">
        <v>17689500.20316828</v>
      </c>
    </row>
    <row r="1006" spans="1:7" x14ac:dyDescent="0.3">
      <c r="A1006"/>
      <c r="B1006"/>
      <c r="C1006" s="144">
        <v>982</v>
      </c>
      <c r="D1006" s="145">
        <f t="shared" si="23"/>
        <v>20.086917605429857</v>
      </c>
      <c r="E1006" s="146">
        <v>18948205.755147159</v>
      </c>
      <c r="F1006" s="147">
        <v>17660448.362052444</v>
      </c>
      <c r="G1006" s="148">
        <v>17701471.471878879</v>
      </c>
    </row>
    <row r="1007" spans="1:7" x14ac:dyDescent="0.3">
      <c r="A1007"/>
      <c r="B1007"/>
      <c r="C1007" s="144">
        <v>983</v>
      </c>
      <c r="D1007" s="145">
        <f t="shared" si="23"/>
        <v>20.372709674629597</v>
      </c>
      <c r="E1007" s="146">
        <v>18957574.439647064</v>
      </c>
      <c r="F1007" s="147">
        <v>17674271.705178525</v>
      </c>
      <c r="G1007" s="148">
        <v>17713609.443527788</v>
      </c>
    </row>
    <row r="1008" spans="1:7" x14ac:dyDescent="0.3">
      <c r="A1008"/>
      <c r="B1008"/>
      <c r="C1008" s="144">
        <v>984</v>
      </c>
      <c r="D1008" s="145">
        <f t="shared" si="23"/>
        <v>20.675832783711776</v>
      </c>
      <c r="E1008" s="146">
        <v>18967085.704131503</v>
      </c>
      <c r="F1008" s="147">
        <v>17688299.005562354</v>
      </c>
      <c r="G1008" s="148">
        <v>17725927.583568458</v>
      </c>
    </row>
    <row r="1009" spans="1:7" x14ac:dyDescent="0.3">
      <c r="A1009"/>
      <c r="B1009"/>
      <c r="C1009" s="144">
        <v>985</v>
      </c>
      <c r="D1009" s="145">
        <f t="shared" si="23"/>
        <v>20.998525389399632</v>
      </c>
      <c r="E1009" s="146">
        <v>18976751.695359126</v>
      </c>
      <c r="F1009" s="147">
        <v>17702547.785339106</v>
      </c>
      <c r="G1009" s="148">
        <v>17738441.343109243</v>
      </c>
    </row>
    <row r="1010" spans="1:7" x14ac:dyDescent="0.3">
      <c r="A1010"/>
      <c r="B1010"/>
      <c r="C1010" s="144">
        <v>986</v>
      </c>
      <c r="D1010" s="145">
        <f t="shared" si="23"/>
        <v>21.34348974683439</v>
      </c>
      <c r="E1010" s="146">
        <v>18986586.47111671</v>
      </c>
      <c r="F1010" s="147">
        <v>17717038.325362854</v>
      </c>
      <c r="G1010" s="148">
        <v>17751168.605548497</v>
      </c>
    </row>
    <row r="1011" spans="1:7" x14ac:dyDescent="0.3">
      <c r="A1011"/>
      <c r="B1011"/>
      <c r="C1011" s="144">
        <v>987</v>
      </c>
      <c r="D1011" s="145">
        <f t="shared" si="23"/>
        <v>21.714029607602995</v>
      </c>
      <c r="E1011" s="146">
        <v>18996606.461126804</v>
      </c>
      <c r="F1011" s="147">
        <v>17731794.330822956</v>
      </c>
      <c r="G1011" s="148">
        <v>17764130.273380972</v>
      </c>
    </row>
    <row r="1012" spans="1:7" x14ac:dyDescent="0.3">
      <c r="A1012"/>
      <c r="B1012"/>
      <c r="C1012" s="144">
        <v>988</v>
      </c>
      <c r="D1012" s="145">
        <f t="shared" si="23"/>
        <v>22.114243145970679</v>
      </c>
      <c r="E1012" s="146">
        <v>19006831.083924904</v>
      </c>
      <c r="F1012" s="147">
        <v>17746843.822149012</v>
      </c>
      <c r="G1012" s="148">
        <v>17777351.05360911</v>
      </c>
    </row>
    <row r="1013" spans="1:7" x14ac:dyDescent="0.3">
      <c r="A1013"/>
      <c r="B1013"/>
      <c r="C1013" s="144">
        <v>989</v>
      </c>
      <c r="D1013" s="145">
        <f t="shared" si="23"/>
        <v>22.549300030918825</v>
      </c>
      <c r="E1013" s="146">
        <v>19017283.59026235</v>
      </c>
      <c r="F1013" s="147">
        <v>17762220.353130978</v>
      </c>
      <c r="G1013" s="148">
        <v>17790860.531610567</v>
      </c>
    </row>
    <row r="1014" spans="1:7" x14ac:dyDescent="0.3">
      <c r="A1014"/>
      <c r="B1014"/>
      <c r="C1014" s="144">
        <v>990</v>
      </c>
      <c r="D1014" s="145">
        <f t="shared" si="23"/>
        <v>23.025850929940454</v>
      </c>
      <c r="E1014" s="146">
        <v>19027992.245067779</v>
      </c>
      <c r="F1014" s="147">
        <v>17777964.718102943</v>
      </c>
      <c r="G1014" s="148">
        <v>17804694.676135797</v>
      </c>
    </row>
    <row r="1015" spans="1:7" x14ac:dyDescent="0.3">
      <c r="A1015"/>
      <c r="B1015"/>
      <c r="C1015" s="144">
        <v>991</v>
      </c>
      <c r="D1015" s="145">
        <f t="shared" si="23"/>
        <v>23.552653508229582</v>
      </c>
      <c r="E1015" s="146">
        <v>19038992.032649819</v>
      </c>
      <c r="F1015" s="147">
        <v>17794127.415000159</v>
      </c>
      <c r="G1015" s="148">
        <v>17818898.010633525</v>
      </c>
    </row>
    <row r="1016" spans="1:7" x14ac:dyDescent="0.3">
      <c r="A1016"/>
      <c r="B1016"/>
      <c r="C1016" s="144">
        <v>992</v>
      </c>
      <c r="D1016" s="145">
        <f t="shared" si="23"/>
        <v>24.141568686511501</v>
      </c>
      <c r="E1016" s="146">
        <v>19050327.203372017</v>
      </c>
      <c r="F1016" s="147">
        <v>17810772.324045733</v>
      </c>
      <c r="G1016" s="148">
        <v>17833526.856185853</v>
      </c>
    </row>
    <row r="1017" spans="1:7" x14ac:dyDescent="0.3">
      <c r="A1017"/>
      <c r="B1017"/>
      <c r="C1017" s="144">
        <v>993</v>
      </c>
      <c r="D1017" s="145">
        <f t="shared" si="23"/>
        <v>24.809225649634111</v>
      </c>
      <c r="E1017" s="146">
        <v>19062055.240136743</v>
      </c>
      <c r="F1017" s="147">
        <v>17827982.437623374</v>
      </c>
      <c r="G1017" s="148">
        <v>17848654.382603075</v>
      </c>
    </row>
    <row r="1018" spans="1:7" x14ac:dyDescent="0.3">
      <c r="A1018"/>
      <c r="B1018"/>
      <c r="C1018" s="144">
        <v>994</v>
      </c>
      <c r="D1018" s="145">
        <f t="shared" si="23"/>
        <v>25.579979048770404</v>
      </c>
      <c r="E1018" s="146">
        <v>19074253.366703227</v>
      </c>
      <c r="F1018" s="147">
        <v>17845869.262421355</v>
      </c>
      <c r="G1018" s="148">
        <v>17864378.896669786</v>
      </c>
    </row>
    <row r="1019" spans="1:7" x14ac:dyDescent="0.3">
      <c r="A1019"/>
      <c r="B1019"/>
      <c r="C1019" s="144">
        <v>995</v>
      </c>
      <c r="D1019" s="145">
        <f t="shared" si="23"/>
        <v>26.491586832740175</v>
      </c>
      <c r="E1019" s="146">
        <v>19087029.961654432</v>
      </c>
      <c r="F1019" s="147">
        <v>17864589.309103485</v>
      </c>
      <c r="G1019" s="148">
        <v>17880838.378084768</v>
      </c>
    </row>
    <row r="1020" spans="1:7" x14ac:dyDescent="0.3">
      <c r="A1020"/>
      <c r="B1020"/>
      <c r="C1020" s="144">
        <v>996</v>
      </c>
      <c r="D1020" s="145">
        <f t="shared" si="23"/>
        <v>27.607304589311223</v>
      </c>
      <c r="E1020" s="146">
        <v>19100546.424407884</v>
      </c>
      <c r="F1020" s="147">
        <v>17884375.683056261</v>
      </c>
      <c r="G1020" s="148">
        <v>17898238.326990962</v>
      </c>
    </row>
    <row r="1021" spans="1:7" x14ac:dyDescent="0.3">
      <c r="A1021"/>
      <c r="B1021"/>
      <c r="C1021" s="144">
        <v>997</v>
      </c>
      <c r="D1021" s="145">
        <f t="shared" si="23"/>
        <v>29.045714951570133</v>
      </c>
      <c r="E1021" s="146">
        <v>19115064.587914605</v>
      </c>
      <c r="F1021" s="147">
        <v>17905606.585313335</v>
      </c>
      <c r="G1021" s="148">
        <v>17916912.147618279</v>
      </c>
    </row>
    <row r="1022" spans="1:7" x14ac:dyDescent="0.3">
      <c r="A1022"/>
      <c r="B1022"/>
      <c r="C1022" s="144">
        <v>998</v>
      </c>
      <c r="D1022" s="145">
        <f t="shared" si="23"/>
        <v>31.073040492110952</v>
      </c>
      <c r="E1022" s="146">
        <v>19131070.957904514</v>
      </c>
      <c r="F1022" s="147">
        <v>17928984.813165043</v>
      </c>
      <c r="G1022" s="148">
        <v>17937479.377133068</v>
      </c>
    </row>
    <row r="1023" spans="1:7" x14ac:dyDescent="0.3">
      <c r="A1023"/>
      <c r="B1023"/>
      <c r="C1023" s="144">
        <v>999</v>
      </c>
      <c r="D1023" s="145">
        <f t="shared" si="23"/>
        <v>34.538776394910677</v>
      </c>
      <c r="E1023" s="146">
        <v>19149734.944452606</v>
      </c>
      <c r="F1023" s="147">
        <v>17956199.800470315</v>
      </c>
      <c r="G1023" s="148">
        <v>17961429.268807914</v>
      </c>
    </row>
    <row r="1024" spans="1:7" x14ac:dyDescent="0.3">
      <c r="A1024"/>
      <c r="B1024"/>
      <c r="C1024" s="144">
        <v>1000</v>
      </c>
      <c r="D1024" s="145">
        <f>D1023</f>
        <v>34.538776394910677</v>
      </c>
      <c r="E1024" s="146">
        <v>19149734.944452606</v>
      </c>
      <c r="F1024" s="147">
        <v>17956199.800470315</v>
      </c>
      <c r="G1024" s="148">
        <v>17961429.268807914</v>
      </c>
    </row>
    <row r="1025" spans="1:7" x14ac:dyDescent="0.3">
      <c r="A1025"/>
      <c r="B1025"/>
      <c r="C1025"/>
      <c r="D1025" s="145"/>
      <c r="E1025" s="146"/>
      <c r="F1025" s="1"/>
      <c r="G1025"/>
    </row>
    <row r="1026" spans="1:7" x14ac:dyDescent="0.3">
      <c r="A1026"/>
      <c r="B1026"/>
      <c r="C1026"/>
      <c r="D1026" s="145"/>
      <c r="E1026" s="146"/>
      <c r="F1026" s="1"/>
      <c r="G1026"/>
    </row>
    <row r="1027" spans="1:7" x14ac:dyDescent="0.3">
      <c r="A1027"/>
      <c r="B1027"/>
      <c r="C1027"/>
      <c r="D1027" s="145"/>
      <c r="E1027" s="146"/>
      <c r="F1027" s="1"/>
      <c r="G1027"/>
    </row>
    <row r="1028" spans="1:7" x14ac:dyDescent="0.3">
      <c r="A1028"/>
      <c r="B1028"/>
      <c r="C1028"/>
      <c r="D1028" s="145"/>
      <c r="E1028" s="146"/>
      <c r="F1028" s="1"/>
      <c r="G1028"/>
    </row>
    <row r="1029" spans="1:7" x14ac:dyDescent="0.3">
      <c r="A1029"/>
      <c r="B1029"/>
      <c r="C1029"/>
      <c r="D1029" s="145"/>
      <c r="E1029" s="146"/>
      <c r="F1029" s="1"/>
      <c r="G1029"/>
    </row>
    <row r="1030" spans="1:7" x14ac:dyDescent="0.3">
      <c r="A1030"/>
      <c r="B1030"/>
      <c r="C1030"/>
      <c r="D1030" s="145"/>
      <c r="E1030" s="146"/>
      <c r="F1030" s="1"/>
      <c r="G1030"/>
    </row>
    <row r="1031" spans="1:7" x14ac:dyDescent="0.3">
      <c r="A1031"/>
      <c r="B1031"/>
      <c r="C1031"/>
      <c r="D1031" s="145"/>
      <c r="E1031" s="146"/>
      <c r="F1031" s="1"/>
      <c r="G1031"/>
    </row>
    <row r="1032" spans="1:7" x14ac:dyDescent="0.3">
      <c r="A1032"/>
      <c r="B1032"/>
      <c r="C1032"/>
      <c r="D1032" s="145"/>
      <c r="E1032" s="146"/>
      <c r="F1032" s="1"/>
      <c r="G1032"/>
    </row>
    <row r="1033" spans="1:7" x14ac:dyDescent="0.3">
      <c r="A1033"/>
      <c r="B1033"/>
      <c r="C1033"/>
      <c r="D1033" s="145"/>
      <c r="E1033" s="146"/>
      <c r="F1033" s="1"/>
      <c r="G1033"/>
    </row>
    <row r="1034" spans="1:7" x14ac:dyDescent="0.3">
      <c r="A1034"/>
      <c r="B1034"/>
      <c r="C1034"/>
      <c r="D1034" s="145"/>
      <c r="E1034" s="146"/>
      <c r="F1034" s="1"/>
      <c r="G1034"/>
    </row>
    <row r="1035" spans="1:7" x14ac:dyDescent="0.3">
      <c r="A1035"/>
      <c r="B1035"/>
      <c r="C1035"/>
      <c r="D1035" s="145"/>
      <c r="E1035" s="146"/>
      <c r="F1035" s="1"/>
      <c r="G1035"/>
    </row>
    <row r="1036" spans="1:7" x14ac:dyDescent="0.3">
      <c r="A1036"/>
      <c r="B1036"/>
      <c r="C1036"/>
      <c r="D1036" s="145"/>
      <c r="E1036" s="146"/>
      <c r="F1036" s="1"/>
      <c r="G1036"/>
    </row>
    <row r="1037" spans="1:7" x14ac:dyDescent="0.3">
      <c r="A1037"/>
      <c r="B1037"/>
      <c r="C1037"/>
      <c r="D1037" s="145"/>
      <c r="E1037" s="146"/>
      <c r="F1037" s="1"/>
      <c r="G1037"/>
    </row>
    <row r="1038" spans="1:7" x14ac:dyDescent="0.3">
      <c r="A1038"/>
      <c r="B1038"/>
      <c r="C1038"/>
      <c r="D1038" s="145"/>
      <c r="E1038" s="146"/>
      <c r="F1038" s="1"/>
      <c r="G1038"/>
    </row>
    <row r="1039" spans="1:7" x14ac:dyDescent="0.3">
      <c r="A1039"/>
      <c r="B1039"/>
      <c r="C1039"/>
      <c r="D1039" s="145"/>
      <c r="E1039" s="146"/>
      <c r="F1039" s="1"/>
      <c r="G1039"/>
    </row>
    <row r="1040" spans="1:7" x14ac:dyDescent="0.3">
      <c r="A1040"/>
      <c r="B1040"/>
      <c r="C1040"/>
      <c r="D1040" s="145"/>
      <c r="E1040" s="146"/>
      <c r="F1040" s="1"/>
      <c r="G1040"/>
    </row>
    <row r="1041" spans="1:7" x14ac:dyDescent="0.3">
      <c r="A1041"/>
      <c r="B1041"/>
      <c r="C1041"/>
      <c r="D1041" s="145"/>
      <c r="E1041" s="146"/>
      <c r="F1041" s="1"/>
      <c r="G1041"/>
    </row>
    <row r="1042" spans="1:7" x14ac:dyDescent="0.3">
      <c r="A1042"/>
      <c r="B1042"/>
      <c r="C1042"/>
      <c r="D1042" s="145"/>
      <c r="E1042" s="146"/>
      <c r="F1042" s="1"/>
      <c r="G1042"/>
    </row>
    <row r="1043" spans="1:7" x14ac:dyDescent="0.3">
      <c r="A1043"/>
      <c r="B1043"/>
      <c r="C1043"/>
      <c r="D1043" s="145"/>
      <c r="E1043" s="146"/>
      <c r="F1043" s="1"/>
      <c r="G1043"/>
    </row>
    <row r="1044" spans="1:7" x14ac:dyDescent="0.3">
      <c r="A1044"/>
      <c r="B1044"/>
      <c r="C1044"/>
      <c r="D1044" s="145"/>
      <c r="E1044" s="146"/>
      <c r="F1044" s="1"/>
      <c r="G1044"/>
    </row>
    <row r="1045" spans="1:7" x14ac:dyDescent="0.3">
      <c r="A1045"/>
      <c r="B1045"/>
      <c r="C1045"/>
      <c r="D1045" s="145"/>
      <c r="E1045" s="146"/>
      <c r="F1045" s="1"/>
      <c r="G1045"/>
    </row>
    <row r="1046" spans="1:7" x14ac:dyDescent="0.3">
      <c r="A1046"/>
      <c r="B1046"/>
      <c r="C1046"/>
      <c r="D1046" s="145"/>
      <c r="E1046" s="146"/>
      <c r="F1046" s="1"/>
      <c r="G1046"/>
    </row>
    <row r="1047" spans="1:7" x14ac:dyDescent="0.3">
      <c r="A1047"/>
      <c r="B1047"/>
      <c r="C1047"/>
      <c r="D1047" s="145"/>
      <c r="E1047" s="146"/>
      <c r="F1047" s="1"/>
      <c r="G1047"/>
    </row>
    <row r="1048" spans="1:7" x14ac:dyDescent="0.3">
      <c r="A1048"/>
      <c r="B1048"/>
      <c r="C1048"/>
      <c r="D1048" s="145"/>
      <c r="E1048" s="146"/>
      <c r="F1048" s="1"/>
      <c r="G1048"/>
    </row>
    <row r="1049" spans="1:7" x14ac:dyDescent="0.3">
      <c r="A1049"/>
      <c r="B1049"/>
      <c r="C1049"/>
      <c r="D1049" s="145"/>
      <c r="E1049" s="146"/>
      <c r="F1049" s="1"/>
      <c r="G1049"/>
    </row>
    <row r="1050" spans="1:7" x14ac:dyDescent="0.3">
      <c r="A1050"/>
      <c r="B1050"/>
      <c r="C1050"/>
      <c r="D1050" s="145"/>
      <c r="E1050" s="146"/>
      <c r="F1050" s="1"/>
      <c r="G1050"/>
    </row>
    <row r="1051" spans="1:7" x14ac:dyDescent="0.3">
      <c r="A1051"/>
      <c r="B1051"/>
      <c r="C1051"/>
      <c r="D1051" s="145"/>
      <c r="E1051" s="146"/>
      <c r="F1051" s="1"/>
      <c r="G1051"/>
    </row>
    <row r="1052" spans="1:7" x14ac:dyDescent="0.3">
      <c r="A1052"/>
      <c r="B1052"/>
      <c r="C1052"/>
      <c r="D1052" s="145"/>
      <c r="E1052" s="146"/>
      <c r="F1052" s="1"/>
      <c r="G1052"/>
    </row>
    <row r="1053" spans="1:7" x14ac:dyDescent="0.3">
      <c r="A1053"/>
      <c r="B1053"/>
      <c r="C1053"/>
      <c r="D1053" s="145"/>
      <c r="E1053" s="146"/>
      <c r="F1053" s="1"/>
      <c r="G1053"/>
    </row>
    <row r="1054" spans="1:7" x14ac:dyDescent="0.3">
      <c r="A1054"/>
      <c r="B1054"/>
      <c r="C1054"/>
      <c r="D1054" s="145"/>
      <c r="E1054" s="146"/>
      <c r="F1054" s="1"/>
      <c r="G1054"/>
    </row>
    <row r="1055" spans="1:7" x14ac:dyDescent="0.3">
      <c r="A1055"/>
      <c r="B1055"/>
      <c r="C1055"/>
      <c r="D1055" s="145"/>
      <c r="E1055" s="146"/>
      <c r="F1055" s="1"/>
      <c r="G1055"/>
    </row>
    <row r="1056" spans="1:7" x14ac:dyDescent="0.3">
      <c r="A1056"/>
      <c r="B1056"/>
      <c r="C1056"/>
      <c r="D1056" s="145"/>
      <c r="E1056" s="146"/>
      <c r="F1056" s="1"/>
      <c r="G1056"/>
    </row>
    <row r="1057" spans="1:7" x14ac:dyDescent="0.3">
      <c r="A1057"/>
      <c r="B1057"/>
      <c r="C1057"/>
      <c r="D1057" s="145"/>
      <c r="E1057" s="146"/>
      <c r="F1057" s="1"/>
      <c r="G1057"/>
    </row>
    <row r="1058" spans="1:7" x14ac:dyDescent="0.3">
      <c r="A1058"/>
      <c r="B1058"/>
      <c r="C1058"/>
      <c r="D1058" s="145"/>
      <c r="E1058" s="146"/>
      <c r="F1058" s="1"/>
      <c r="G1058"/>
    </row>
    <row r="1059" spans="1:7" x14ac:dyDescent="0.3">
      <c r="A1059"/>
      <c r="B1059"/>
      <c r="C1059"/>
      <c r="D1059" s="145"/>
      <c r="E1059" s="146"/>
      <c r="F1059" s="1"/>
      <c r="G1059"/>
    </row>
    <row r="1060" spans="1:7" x14ac:dyDescent="0.3">
      <c r="A1060"/>
      <c r="B1060"/>
      <c r="C1060"/>
      <c r="D1060" s="145"/>
      <c r="E1060" s="146"/>
      <c r="F1060" s="1"/>
      <c r="G1060"/>
    </row>
    <row r="1061" spans="1:7" x14ac:dyDescent="0.3">
      <c r="A1061"/>
      <c r="B1061"/>
      <c r="C1061"/>
      <c r="D1061" s="145"/>
      <c r="E1061" s="146"/>
      <c r="F1061" s="1"/>
      <c r="G1061"/>
    </row>
    <row r="1062" spans="1:7" x14ac:dyDescent="0.3">
      <c r="A1062"/>
      <c r="B1062"/>
      <c r="C1062"/>
      <c r="D1062" s="145"/>
      <c r="E1062" s="146"/>
      <c r="F1062" s="1"/>
      <c r="G1062"/>
    </row>
    <row r="1063" spans="1:7" x14ac:dyDescent="0.3">
      <c r="A1063"/>
      <c r="B1063"/>
      <c r="C1063"/>
      <c r="D1063" s="145"/>
      <c r="E1063" s="146"/>
      <c r="F1063" s="1"/>
      <c r="G1063"/>
    </row>
    <row r="1064" spans="1:7" x14ac:dyDescent="0.3">
      <c r="A1064"/>
      <c r="B1064"/>
      <c r="C1064"/>
      <c r="D1064" s="145"/>
      <c r="E1064" s="146"/>
      <c r="F1064" s="1"/>
      <c r="G1064"/>
    </row>
    <row r="1065" spans="1:7" x14ac:dyDescent="0.3">
      <c r="A1065"/>
      <c r="B1065"/>
      <c r="C1065"/>
      <c r="D1065" s="145"/>
      <c r="E1065" s="146"/>
      <c r="F1065" s="1"/>
      <c r="G1065"/>
    </row>
    <row r="1066" spans="1:7" x14ac:dyDescent="0.3">
      <c r="A1066"/>
      <c r="B1066"/>
      <c r="C1066"/>
      <c r="D1066" s="145"/>
      <c r="E1066" s="146"/>
      <c r="F1066" s="1"/>
      <c r="G1066"/>
    </row>
    <row r="1067" spans="1:7" x14ac:dyDescent="0.3">
      <c r="A1067"/>
      <c r="B1067"/>
      <c r="C1067"/>
      <c r="D1067" s="145"/>
      <c r="E1067" s="146"/>
      <c r="F1067" s="1"/>
      <c r="G1067"/>
    </row>
    <row r="1068" spans="1:7" x14ac:dyDescent="0.3">
      <c r="A1068"/>
      <c r="B1068"/>
      <c r="C1068"/>
      <c r="D1068" s="145"/>
      <c r="E1068" s="146"/>
      <c r="F1068" s="1"/>
      <c r="G1068"/>
    </row>
    <row r="1069" spans="1:7" x14ac:dyDescent="0.3">
      <c r="A1069"/>
      <c r="B1069"/>
      <c r="C1069"/>
      <c r="D1069" s="145"/>
      <c r="E1069" s="146"/>
      <c r="F1069" s="1"/>
      <c r="G1069"/>
    </row>
    <row r="1070" spans="1:7" x14ac:dyDescent="0.3">
      <c r="A1070"/>
      <c r="B1070"/>
      <c r="C1070"/>
      <c r="D1070" s="145"/>
      <c r="E1070" s="146"/>
      <c r="F1070" s="1"/>
      <c r="G1070"/>
    </row>
    <row r="1071" spans="1:7" x14ac:dyDescent="0.3">
      <c r="A1071"/>
      <c r="B1071"/>
      <c r="C1071"/>
      <c r="D1071" s="145"/>
      <c r="E1071" s="146"/>
      <c r="F1071" s="1"/>
      <c r="G1071"/>
    </row>
    <row r="1072" spans="1:7" x14ac:dyDescent="0.3">
      <c r="A1072"/>
      <c r="B1072"/>
      <c r="C1072"/>
      <c r="D1072" s="145"/>
      <c r="E1072" s="146"/>
      <c r="F1072" s="1"/>
      <c r="G1072"/>
    </row>
    <row r="1073" spans="1:7" x14ac:dyDescent="0.3">
      <c r="A1073"/>
      <c r="B1073"/>
      <c r="C1073"/>
      <c r="D1073" s="145"/>
      <c r="E1073" s="146"/>
      <c r="F1073" s="1"/>
      <c r="G1073"/>
    </row>
    <row r="1074" spans="1:7" x14ac:dyDescent="0.3">
      <c r="A1074"/>
      <c r="B1074"/>
      <c r="C1074"/>
      <c r="D1074" s="145"/>
      <c r="E1074" s="146"/>
      <c r="F1074" s="1"/>
      <c r="G1074"/>
    </row>
    <row r="1075" spans="1:7" x14ac:dyDescent="0.3">
      <c r="A1075"/>
      <c r="B1075"/>
      <c r="C1075"/>
      <c r="D1075" s="145"/>
      <c r="E1075" s="146"/>
      <c r="F1075" s="1"/>
      <c r="G1075"/>
    </row>
    <row r="1076" spans="1:7" x14ac:dyDescent="0.3">
      <c r="A1076"/>
      <c r="B1076"/>
      <c r="C1076"/>
      <c r="D1076" s="145"/>
      <c r="E1076" s="146"/>
      <c r="F1076" s="1"/>
      <c r="G1076"/>
    </row>
    <row r="1077" spans="1:7" x14ac:dyDescent="0.3">
      <c r="A1077"/>
      <c r="B1077"/>
      <c r="C1077"/>
      <c r="D1077" s="145"/>
      <c r="E1077" s="146"/>
      <c r="F1077" s="1"/>
      <c r="G1077"/>
    </row>
    <row r="1078" spans="1:7" x14ac:dyDescent="0.3">
      <c r="A1078"/>
      <c r="B1078"/>
      <c r="C1078"/>
      <c r="D1078" s="145"/>
      <c r="E1078" s="146"/>
      <c r="F1078" s="1"/>
      <c r="G1078"/>
    </row>
    <row r="1079" spans="1:7" x14ac:dyDescent="0.3">
      <c r="A1079"/>
      <c r="B1079"/>
      <c r="C1079"/>
      <c r="D1079" s="145"/>
      <c r="E1079" s="146"/>
      <c r="F1079" s="1"/>
      <c r="G1079"/>
    </row>
    <row r="1080" spans="1:7" x14ac:dyDescent="0.3">
      <c r="A1080"/>
      <c r="B1080"/>
      <c r="C1080"/>
      <c r="D1080" s="145"/>
      <c r="E1080" s="146"/>
      <c r="F1080" s="1"/>
      <c r="G1080"/>
    </row>
    <row r="1081" spans="1:7" x14ac:dyDescent="0.3">
      <c r="A1081"/>
      <c r="B1081"/>
      <c r="C1081"/>
      <c r="D1081" s="145"/>
      <c r="E1081" s="146"/>
      <c r="F1081" s="1"/>
      <c r="G1081"/>
    </row>
    <row r="1082" spans="1:7" x14ac:dyDescent="0.3">
      <c r="A1082"/>
      <c r="B1082"/>
      <c r="C1082"/>
      <c r="D1082" s="145"/>
      <c r="E1082" s="146"/>
      <c r="F1082" s="1"/>
      <c r="G1082"/>
    </row>
    <row r="1083" spans="1:7" x14ac:dyDescent="0.3">
      <c r="A1083"/>
      <c r="B1083"/>
      <c r="C1083"/>
      <c r="D1083" s="145"/>
      <c r="E1083" s="146"/>
      <c r="F1083" s="1"/>
      <c r="G1083"/>
    </row>
    <row r="1084" spans="1:7" x14ac:dyDescent="0.3">
      <c r="A1084"/>
      <c r="B1084"/>
      <c r="C1084"/>
      <c r="D1084" s="145"/>
      <c r="E1084" s="146"/>
      <c r="F1084" s="1"/>
      <c r="G1084"/>
    </row>
    <row r="1085" spans="1:7" x14ac:dyDescent="0.3">
      <c r="A1085"/>
      <c r="B1085"/>
      <c r="C1085"/>
      <c r="D1085" s="145"/>
      <c r="E1085" s="146"/>
      <c r="F1085" s="1"/>
      <c r="G1085"/>
    </row>
    <row r="1086" spans="1:7" x14ac:dyDescent="0.3">
      <c r="A1086"/>
      <c r="B1086"/>
      <c r="C1086"/>
      <c r="D1086" s="145"/>
      <c r="E1086" s="146"/>
      <c r="F1086" s="1"/>
      <c r="G1086"/>
    </row>
    <row r="1087" spans="1:7" x14ac:dyDescent="0.3">
      <c r="A1087"/>
      <c r="B1087"/>
      <c r="C1087"/>
      <c r="D1087" s="145"/>
      <c r="E1087" s="146"/>
      <c r="F1087" s="1"/>
      <c r="G1087"/>
    </row>
    <row r="1088" spans="1:7" x14ac:dyDescent="0.3">
      <c r="A1088"/>
      <c r="B1088"/>
      <c r="C1088"/>
      <c r="D1088" s="145"/>
      <c r="E1088" s="146"/>
      <c r="F1088" s="1"/>
      <c r="G1088"/>
    </row>
    <row r="1089" spans="1:7" x14ac:dyDescent="0.3">
      <c r="A1089"/>
      <c r="B1089"/>
      <c r="C1089"/>
      <c r="D1089" s="145"/>
      <c r="E1089" s="146"/>
      <c r="F1089" s="1"/>
      <c r="G1089"/>
    </row>
    <row r="1090" spans="1:7" x14ac:dyDescent="0.3">
      <c r="A1090"/>
      <c r="B1090"/>
      <c r="C1090"/>
      <c r="D1090" s="145"/>
      <c r="E1090" s="146"/>
      <c r="F1090" s="1"/>
      <c r="G1090"/>
    </row>
    <row r="1091" spans="1:7" x14ac:dyDescent="0.3">
      <c r="A1091"/>
      <c r="B1091"/>
      <c r="C1091"/>
      <c r="D1091" s="145"/>
      <c r="E1091" s="146"/>
      <c r="F1091" s="1"/>
      <c r="G1091"/>
    </row>
    <row r="1092" spans="1:7" x14ac:dyDescent="0.3">
      <c r="A1092"/>
      <c r="B1092"/>
      <c r="C1092"/>
      <c r="D1092" s="145"/>
      <c r="E1092" s="146"/>
      <c r="F1092" s="1"/>
      <c r="G1092"/>
    </row>
    <row r="1093" spans="1:7" x14ac:dyDescent="0.3">
      <c r="A1093"/>
      <c r="B1093"/>
      <c r="C1093"/>
      <c r="D1093" s="145"/>
      <c r="E1093" s="146"/>
      <c r="F1093" s="1"/>
      <c r="G1093"/>
    </row>
    <row r="1094" spans="1:7" x14ac:dyDescent="0.3">
      <c r="A1094"/>
      <c r="B1094"/>
      <c r="C1094"/>
      <c r="D1094" s="145"/>
      <c r="E1094" s="146"/>
      <c r="F1094" s="1"/>
      <c r="G1094"/>
    </row>
    <row r="1095" spans="1:7" x14ac:dyDescent="0.3">
      <c r="A1095"/>
      <c r="B1095"/>
      <c r="C1095"/>
      <c r="D1095" s="145"/>
      <c r="E1095" s="146"/>
      <c r="F1095" s="1"/>
      <c r="G1095"/>
    </row>
    <row r="1096" spans="1:7" x14ac:dyDescent="0.3">
      <c r="A1096"/>
      <c r="B1096"/>
      <c r="C1096"/>
      <c r="D1096" s="145"/>
      <c r="E1096" s="146"/>
      <c r="F1096" s="1"/>
      <c r="G1096"/>
    </row>
    <row r="1097" spans="1:7" x14ac:dyDescent="0.3">
      <c r="A1097"/>
      <c r="B1097"/>
      <c r="C1097"/>
      <c r="D1097" s="145"/>
      <c r="E1097" s="146"/>
      <c r="F1097" s="1"/>
      <c r="G1097"/>
    </row>
    <row r="1098" spans="1:7" x14ac:dyDescent="0.3">
      <c r="A1098"/>
      <c r="B1098"/>
      <c r="C1098"/>
      <c r="D1098" s="145"/>
      <c r="E1098" s="146"/>
      <c r="F1098" s="1"/>
      <c r="G1098"/>
    </row>
    <row r="1099" spans="1:7" x14ac:dyDescent="0.3">
      <c r="A1099"/>
      <c r="B1099"/>
      <c r="C1099"/>
      <c r="D1099" s="145"/>
      <c r="E1099" s="146"/>
      <c r="F1099" s="1"/>
      <c r="G1099"/>
    </row>
    <row r="1100" spans="1:7" x14ac:dyDescent="0.3">
      <c r="A1100"/>
      <c r="B1100"/>
      <c r="C1100"/>
      <c r="D1100" s="145"/>
      <c r="E1100" s="146"/>
      <c r="F1100" s="1"/>
      <c r="G1100"/>
    </row>
    <row r="1101" spans="1:7" x14ac:dyDescent="0.3">
      <c r="A1101"/>
      <c r="B1101"/>
      <c r="C1101"/>
      <c r="D1101" s="145"/>
      <c r="E1101" s="146"/>
      <c r="F1101" s="1"/>
      <c r="G1101"/>
    </row>
    <row r="1102" spans="1:7" x14ac:dyDescent="0.3">
      <c r="A1102"/>
      <c r="B1102"/>
      <c r="C1102"/>
      <c r="D1102" s="145"/>
      <c r="E1102" s="146"/>
      <c r="F1102" s="1"/>
      <c r="G1102"/>
    </row>
    <row r="1103" spans="1:7" x14ac:dyDescent="0.3">
      <c r="A1103"/>
      <c r="B1103"/>
      <c r="C1103"/>
      <c r="D1103" s="145"/>
      <c r="E1103" s="146"/>
      <c r="F1103" s="1"/>
      <c r="G1103"/>
    </row>
    <row r="1104" spans="1:7" x14ac:dyDescent="0.3">
      <c r="A1104"/>
      <c r="B1104"/>
      <c r="C1104"/>
      <c r="D1104" s="145"/>
      <c r="E1104" s="146"/>
      <c r="F1104" s="1"/>
      <c r="G1104"/>
    </row>
    <row r="1105" spans="1:7" x14ac:dyDescent="0.3">
      <c r="A1105"/>
      <c r="B1105"/>
      <c r="C1105"/>
      <c r="D1105" s="145"/>
      <c r="E1105" s="146"/>
      <c r="F1105" s="1"/>
      <c r="G1105"/>
    </row>
    <row r="1106" spans="1:7" x14ac:dyDescent="0.3">
      <c r="A1106"/>
      <c r="B1106"/>
      <c r="C1106"/>
      <c r="D1106" s="145"/>
      <c r="E1106" s="146"/>
      <c r="F1106" s="1"/>
      <c r="G1106"/>
    </row>
    <row r="1107" spans="1:7" x14ac:dyDescent="0.3">
      <c r="A1107"/>
      <c r="B1107"/>
      <c r="C1107"/>
      <c r="D1107" s="145"/>
      <c r="E1107" s="146"/>
      <c r="F1107" s="1"/>
      <c r="G1107"/>
    </row>
    <row r="1108" spans="1:7" x14ac:dyDescent="0.3">
      <c r="A1108"/>
      <c r="B1108"/>
      <c r="C1108"/>
      <c r="D1108" s="145"/>
      <c r="E1108" s="146"/>
      <c r="F1108" s="1"/>
      <c r="G1108"/>
    </row>
    <row r="1109" spans="1:7" x14ac:dyDescent="0.3">
      <c r="A1109"/>
      <c r="B1109"/>
      <c r="C1109"/>
      <c r="D1109" s="145"/>
      <c r="E1109" s="146"/>
      <c r="F1109" s="1"/>
      <c r="G1109"/>
    </row>
    <row r="1110" spans="1:7" x14ac:dyDescent="0.3">
      <c r="A1110"/>
      <c r="B1110"/>
      <c r="C1110"/>
      <c r="D1110" s="145"/>
      <c r="E1110" s="146"/>
      <c r="F1110" s="1"/>
      <c r="G1110"/>
    </row>
    <row r="1111" spans="1:7" x14ac:dyDescent="0.3">
      <c r="A1111"/>
      <c r="B1111"/>
      <c r="C1111"/>
      <c r="D1111" s="145"/>
      <c r="E1111" s="146"/>
      <c r="F1111" s="1"/>
      <c r="G1111"/>
    </row>
    <row r="1112" spans="1:7" x14ac:dyDescent="0.3">
      <c r="A1112"/>
      <c r="B1112"/>
      <c r="C1112"/>
      <c r="D1112" s="145"/>
      <c r="E1112" s="146"/>
      <c r="F1112" s="1"/>
      <c r="G1112"/>
    </row>
    <row r="1113" spans="1:7" x14ac:dyDescent="0.3">
      <c r="A1113"/>
      <c r="B1113"/>
      <c r="C1113"/>
      <c r="D1113" s="145"/>
      <c r="E1113" s="146"/>
      <c r="F1113" s="1"/>
      <c r="G1113"/>
    </row>
    <row r="1114" spans="1:7" x14ac:dyDescent="0.3">
      <c r="A1114"/>
      <c r="B1114"/>
      <c r="C1114"/>
      <c r="D1114" s="145"/>
      <c r="E1114" s="146"/>
      <c r="F1114" s="1"/>
      <c r="G1114"/>
    </row>
    <row r="1115" spans="1:7" x14ac:dyDescent="0.3">
      <c r="A1115"/>
      <c r="B1115"/>
      <c r="C1115"/>
      <c r="D1115" s="145"/>
      <c r="E1115" s="146"/>
      <c r="F1115" s="1"/>
      <c r="G1115"/>
    </row>
    <row r="1116" spans="1:7" x14ac:dyDescent="0.3">
      <c r="A1116"/>
      <c r="B1116"/>
      <c r="C1116"/>
      <c r="D1116" s="145"/>
      <c r="E1116" s="146"/>
      <c r="F1116" s="1"/>
      <c r="G1116"/>
    </row>
    <row r="1117" spans="1:7" x14ac:dyDescent="0.3">
      <c r="A1117"/>
      <c r="B1117"/>
      <c r="C1117"/>
      <c r="D1117" s="145"/>
      <c r="E1117" s="146"/>
      <c r="F1117" s="1"/>
      <c r="G1117"/>
    </row>
    <row r="1118" spans="1:7" x14ac:dyDescent="0.3">
      <c r="A1118"/>
      <c r="B1118"/>
      <c r="C1118"/>
      <c r="D1118" s="145"/>
      <c r="E1118" s="146"/>
      <c r="F1118" s="1"/>
      <c r="G1118"/>
    </row>
    <row r="1119" spans="1:7" x14ac:dyDescent="0.3">
      <c r="A1119"/>
      <c r="B1119"/>
      <c r="C1119"/>
      <c r="D1119" s="145"/>
      <c r="E1119" s="146"/>
      <c r="F1119" s="1"/>
      <c r="G1119"/>
    </row>
    <row r="1120" spans="1:7" x14ac:dyDescent="0.3">
      <c r="A1120"/>
      <c r="B1120"/>
      <c r="C1120"/>
      <c r="D1120" s="145"/>
      <c r="E1120" s="146"/>
      <c r="F1120" s="1"/>
      <c r="G1120"/>
    </row>
    <row r="1121" spans="1:7" x14ac:dyDescent="0.3">
      <c r="A1121"/>
      <c r="B1121"/>
      <c r="C1121"/>
      <c r="D1121" s="145"/>
      <c r="E1121" s="146"/>
      <c r="F1121" s="1"/>
      <c r="G1121"/>
    </row>
    <row r="1122" spans="1:7" x14ac:dyDescent="0.3">
      <c r="A1122"/>
      <c r="B1122"/>
      <c r="C1122"/>
      <c r="D1122" s="145"/>
      <c r="E1122" s="146"/>
      <c r="F1122" s="1"/>
      <c r="G1122"/>
    </row>
    <row r="1123" spans="1:7" x14ac:dyDescent="0.3">
      <c r="A1123"/>
      <c r="B1123"/>
      <c r="C1123"/>
      <c r="D1123" s="145"/>
      <c r="E1123" s="146"/>
      <c r="F1123" s="1"/>
      <c r="G1123"/>
    </row>
    <row r="1124" spans="1:7" x14ac:dyDescent="0.3">
      <c r="A1124"/>
      <c r="B1124"/>
      <c r="C1124"/>
      <c r="D1124" s="145"/>
      <c r="E1124" s="146"/>
      <c r="F1124" s="1"/>
      <c r="G1124"/>
    </row>
    <row r="1125" spans="1:7" x14ac:dyDescent="0.3">
      <c r="A1125"/>
      <c r="B1125"/>
      <c r="C1125"/>
      <c r="D1125" s="145"/>
      <c r="E1125" s="146"/>
      <c r="F1125" s="1"/>
      <c r="G1125"/>
    </row>
    <row r="1126" spans="1:7" x14ac:dyDescent="0.3">
      <c r="A1126"/>
      <c r="B1126"/>
      <c r="C1126"/>
      <c r="D1126" s="145"/>
      <c r="E1126" s="146"/>
      <c r="F1126" s="1"/>
      <c r="G1126"/>
    </row>
    <row r="1127" spans="1:7" x14ac:dyDescent="0.3">
      <c r="A1127"/>
      <c r="B1127"/>
      <c r="C1127"/>
      <c r="D1127" s="145"/>
      <c r="E1127" s="146"/>
      <c r="F1127" s="1"/>
      <c r="G1127"/>
    </row>
    <row r="1128" spans="1:7" x14ac:dyDescent="0.3">
      <c r="A1128"/>
      <c r="B1128"/>
      <c r="C1128"/>
      <c r="D1128" s="145"/>
      <c r="E1128" s="146"/>
      <c r="F1128" s="1"/>
      <c r="G1128"/>
    </row>
    <row r="1129" spans="1:7" x14ac:dyDescent="0.3">
      <c r="A1129"/>
      <c r="B1129"/>
      <c r="C1129"/>
      <c r="D1129" s="145"/>
      <c r="E1129" s="146"/>
      <c r="F1129" s="1"/>
      <c r="G1129"/>
    </row>
    <row r="1130" spans="1:7" x14ac:dyDescent="0.3">
      <c r="A1130"/>
      <c r="B1130"/>
      <c r="C1130"/>
      <c r="D1130" s="145"/>
      <c r="E1130" s="146"/>
      <c r="F1130" s="1"/>
      <c r="G1130"/>
    </row>
    <row r="1131" spans="1:7" x14ac:dyDescent="0.3">
      <c r="A1131"/>
      <c r="B1131"/>
      <c r="C1131"/>
      <c r="D1131" s="145"/>
      <c r="E1131" s="146"/>
      <c r="F1131" s="1"/>
      <c r="G1131"/>
    </row>
    <row r="1132" spans="1:7" x14ac:dyDescent="0.3">
      <c r="A1132"/>
      <c r="B1132"/>
      <c r="C1132"/>
      <c r="D1132" s="145"/>
      <c r="E1132" s="146"/>
      <c r="F1132" s="1"/>
      <c r="G1132"/>
    </row>
    <row r="1133" spans="1:7" x14ac:dyDescent="0.3">
      <c r="A1133"/>
      <c r="B1133"/>
      <c r="C1133"/>
      <c r="D1133" s="145"/>
      <c r="E1133" s="146"/>
      <c r="F1133" s="1"/>
      <c r="G1133"/>
    </row>
    <row r="1134" spans="1:7" x14ac:dyDescent="0.3">
      <c r="A1134"/>
      <c r="B1134"/>
      <c r="C1134"/>
      <c r="D1134" s="145"/>
      <c r="E1134" s="146"/>
      <c r="F1134" s="1"/>
      <c r="G1134"/>
    </row>
    <row r="1135" spans="1:7" x14ac:dyDescent="0.3">
      <c r="A1135"/>
      <c r="B1135"/>
      <c r="C1135"/>
      <c r="D1135" s="145"/>
      <c r="E1135" s="146"/>
      <c r="F1135" s="1"/>
      <c r="G1135"/>
    </row>
    <row r="1136" spans="1:7" x14ac:dyDescent="0.3">
      <c r="A1136"/>
      <c r="B1136"/>
      <c r="C1136"/>
      <c r="D1136" s="145"/>
      <c r="E1136" s="146"/>
      <c r="F1136" s="1"/>
      <c r="G1136"/>
    </row>
    <row r="1137" spans="1:7" x14ac:dyDescent="0.3">
      <c r="A1137"/>
      <c r="B1137"/>
      <c r="C1137"/>
      <c r="D1137" s="145"/>
      <c r="E1137" s="146"/>
      <c r="F1137" s="1"/>
      <c r="G1137"/>
    </row>
    <row r="1138" spans="1:7" x14ac:dyDescent="0.3">
      <c r="A1138"/>
      <c r="B1138"/>
      <c r="C1138"/>
      <c r="D1138" s="145"/>
      <c r="E1138" s="146"/>
      <c r="F1138" s="1"/>
      <c r="G1138"/>
    </row>
    <row r="1139" spans="1:7" x14ac:dyDescent="0.3">
      <c r="A1139"/>
      <c r="B1139"/>
      <c r="C1139"/>
      <c r="D1139" s="145"/>
      <c r="E1139" s="146"/>
      <c r="F1139" s="1"/>
      <c r="G1139"/>
    </row>
    <row r="1140" spans="1:7" x14ac:dyDescent="0.3">
      <c r="A1140"/>
      <c r="B1140"/>
      <c r="C1140"/>
      <c r="D1140" s="145"/>
      <c r="E1140" s="146"/>
      <c r="F1140" s="1"/>
      <c r="G1140"/>
    </row>
    <row r="1141" spans="1:7" x14ac:dyDescent="0.3">
      <c r="A1141"/>
      <c r="B1141"/>
      <c r="C1141"/>
      <c r="D1141" s="145"/>
      <c r="E1141" s="146"/>
      <c r="F1141" s="1"/>
      <c r="G1141"/>
    </row>
    <row r="1142" spans="1:7" x14ac:dyDescent="0.3">
      <c r="A1142"/>
      <c r="B1142"/>
      <c r="C1142"/>
      <c r="D1142" s="145"/>
      <c r="E1142" s="146"/>
      <c r="F1142" s="1"/>
      <c r="G1142"/>
    </row>
    <row r="1143" spans="1:7" x14ac:dyDescent="0.3">
      <c r="A1143"/>
      <c r="B1143"/>
      <c r="C1143"/>
      <c r="D1143" s="145"/>
      <c r="E1143" s="146"/>
      <c r="F1143" s="1"/>
      <c r="G1143"/>
    </row>
    <row r="1144" spans="1:7" x14ac:dyDescent="0.3">
      <c r="A1144"/>
      <c r="B1144"/>
      <c r="C1144"/>
      <c r="D1144" s="145"/>
      <c r="E1144" s="146"/>
      <c r="F1144" s="1"/>
      <c r="G1144"/>
    </row>
    <row r="1145" spans="1:7" x14ac:dyDescent="0.3">
      <c r="A1145"/>
      <c r="B1145"/>
      <c r="C1145"/>
      <c r="D1145" s="145"/>
      <c r="E1145" s="146"/>
      <c r="F1145" s="1"/>
      <c r="G1145"/>
    </row>
    <row r="1146" spans="1:7" x14ac:dyDescent="0.3">
      <c r="A1146"/>
      <c r="B1146"/>
      <c r="C1146"/>
      <c r="D1146" s="145"/>
      <c r="E1146" s="146"/>
      <c r="F1146" s="1"/>
      <c r="G1146"/>
    </row>
    <row r="1147" spans="1:7" x14ac:dyDescent="0.3">
      <c r="A1147"/>
      <c r="B1147"/>
      <c r="C1147"/>
      <c r="D1147" s="145"/>
      <c r="E1147" s="146"/>
      <c r="F1147" s="1"/>
      <c r="G1147"/>
    </row>
    <row r="1148" spans="1:7" x14ac:dyDescent="0.3">
      <c r="A1148"/>
      <c r="B1148"/>
      <c r="C1148"/>
      <c r="D1148" s="145"/>
      <c r="E1148" s="146"/>
      <c r="F1148" s="1"/>
      <c r="G1148"/>
    </row>
    <row r="1149" spans="1:7" x14ac:dyDescent="0.3">
      <c r="A1149"/>
      <c r="B1149"/>
      <c r="C1149"/>
      <c r="D1149" s="145"/>
      <c r="E1149" s="146"/>
      <c r="F1149" s="1"/>
      <c r="G1149"/>
    </row>
    <row r="1150" spans="1:7" x14ac:dyDescent="0.3">
      <c r="A1150"/>
      <c r="B1150"/>
      <c r="C1150"/>
      <c r="D1150" s="145"/>
      <c r="E1150" s="146"/>
      <c r="F1150" s="1"/>
      <c r="G1150"/>
    </row>
    <row r="1151" spans="1:7" x14ac:dyDescent="0.3">
      <c r="A1151"/>
      <c r="B1151"/>
      <c r="C1151"/>
      <c r="D1151" s="145"/>
      <c r="E1151" s="146"/>
      <c r="F1151" s="1"/>
      <c r="G1151"/>
    </row>
    <row r="1152" spans="1:7" x14ac:dyDescent="0.3">
      <c r="A1152"/>
      <c r="B1152"/>
      <c r="C1152"/>
      <c r="D1152" s="145"/>
      <c r="E1152" s="146"/>
      <c r="F1152" s="1"/>
      <c r="G1152"/>
    </row>
    <row r="1153" spans="1:7" x14ac:dyDescent="0.3">
      <c r="A1153"/>
      <c r="B1153"/>
      <c r="C1153"/>
      <c r="D1153" s="145"/>
      <c r="E1153" s="146"/>
      <c r="F1153" s="1"/>
      <c r="G1153"/>
    </row>
    <row r="1154" spans="1:7" x14ac:dyDescent="0.3">
      <c r="A1154"/>
      <c r="B1154"/>
      <c r="C1154"/>
      <c r="D1154" s="145"/>
      <c r="E1154" s="146"/>
      <c r="F1154" s="1"/>
      <c r="G1154"/>
    </row>
    <row r="1155" spans="1:7" x14ac:dyDescent="0.3">
      <c r="A1155"/>
      <c r="B1155"/>
      <c r="C1155"/>
      <c r="D1155" s="145"/>
      <c r="E1155" s="146"/>
      <c r="F1155" s="1"/>
      <c r="G1155"/>
    </row>
    <row r="1156" spans="1:7" x14ac:dyDescent="0.3">
      <c r="A1156"/>
      <c r="B1156"/>
      <c r="C1156"/>
      <c r="D1156" s="145"/>
      <c r="E1156" s="146"/>
      <c r="F1156" s="1"/>
      <c r="G1156"/>
    </row>
    <row r="1157" spans="1:7" x14ac:dyDescent="0.3">
      <c r="A1157"/>
      <c r="B1157"/>
      <c r="C1157"/>
      <c r="D1157" s="145"/>
      <c r="E1157" s="146"/>
      <c r="F1157" s="1"/>
      <c r="G1157"/>
    </row>
    <row r="1158" spans="1:7" x14ac:dyDescent="0.3">
      <c r="A1158"/>
      <c r="B1158"/>
      <c r="C1158"/>
      <c r="D1158" s="145"/>
      <c r="E1158" s="146"/>
      <c r="F1158" s="1"/>
      <c r="G1158"/>
    </row>
    <row r="1159" spans="1:7" x14ac:dyDescent="0.3">
      <c r="A1159"/>
      <c r="B1159"/>
      <c r="C1159"/>
      <c r="D1159" s="145"/>
      <c r="E1159" s="146"/>
      <c r="F1159" s="1"/>
      <c r="G1159"/>
    </row>
    <row r="1160" spans="1:7" x14ac:dyDescent="0.3">
      <c r="A1160"/>
      <c r="B1160"/>
      <c r="C1160"/>
      <c r="D1160" s="145"/>
      <c r="E1160" s="146"/>
      <c r="F1160" s="1"/>
      <c r="G1160"/>
    </row>
    <row r="1161" spans="1:7" x14ac:dyDescent="0.3">
      <c r="A1161"/>
      <c r="B1161"/>
      <c r="C1161"/>
      <c r="D1161" s="145"/>
      <c r="E1161" s="146"/>
      <c r="F1161" s="1"/>
      <c r="G1161"/>
    </row>
    <row r="1162" spans="1:7" x14ac:dyDescent="0.3">
      <c r="A1162"/>
      <c r="B1162"/>
      <c r="C1162"/>
      <c r="D1162" s="145"/>
      <c r="E1162" s="146"/>
      <c r="F1162" s="1"/>
      <c r="G1162"/>
    </row>
    <row r="1163" spans="1:7" x14ac:dyDescent="0.3">
      <c r="A1163"/>
      <c r="B1163"/>
      <c r="C1163"/>
      <c r="D1163" s="145"/>
      <c r="E1163" s="146"/>
      <c r="F1163" s="1"/>
      <c r="G1163"/>
    </row>
    <row r="1164" spans="1:7" x14ac:dyDescent="0.3">
      <c r="A1164"/>
      <c r="B1164"/>
      <c r="C1164"/>
      <c r="D1164" s="145"/>
      <c r="E1164" s="146"/>
      <c r="F1164" s="1"/>
      <c r="G1164"/>
    </row>
    <row r="1165" spans="1:7" x14ac:dyDescent="0.3">
      <c r="A1165"/>
      <c r="B1165"/>
      <c r="C1165"/>
      <c r="D1165" s="145"/>
      <c r="E1165" s="146"/>
      <c r="F1165" s="1"/>
      <c r="G1165"/>
    </row>
    <row r="1166" spans="1:7" x14ac:dyDescent="0.3">
      <c r="A1166"/>
      <c r="B1166"/>
      <c r="C1166"/>
      <c r="D1166" s="145"/>
      <c r="E1166" s="146"/>
      <c r="F1166" s="1"/>
      <c r="G1166"/>
    </row>
    <row r="1167" spans="1:7" x14ac:dyDescent="0.3">
      <c r="A1167"/>
      <c r="B1167"/>
      <c r="C1167"/>
      <c r="D1167" s="145"/>
      <c r="E1167" s="146"/>
      <c r="F1167" s="1"/>
      <c r="G1167"/>
    </row>
    <row r="1168" spans="1:7" x14ac:dyDescent="0.3">
      <c r="A1168"/>
      <c r="B1168"/>
      <c r="C1168"/>
      <c r="D1168" s="145"/>
      <c r="E1168" s="146"/>
      <c r="F1168" s="1"/>
      <c r="G1168"/>
    </row>
    <row r="1169" spans="1:7" x14ac:dyDescent="0.3">
      <c r="A1169"/>
      <c r="B1169"/>
      <c r="C1169"/>
      <c r="D1169" s="145"/>
      <c r="E1169" s="146"/>
      <c r="F1169" s="1"/>
      <c r="G1169"/>
    </row>
    <row r="1170" spans="1:7" x14ac:dyDescent="0.3">
      <c r="A1170"/>
      <c r="B1170"/>
      <c r="C1170"/>
      <c r="D1170" s="145"/>
      <c r="E1170" s="146"/>
      <c r="F1170" s="1"/>
      <c r="G1170"/>
    </row>
    <row r="1171" spans="1:7" x14ac:dyDescent="0.3">
      <c r="A1171"/>
      <c r="B1171"/>
      <c r="C1171"/>
      <c r="D1171" s="145"/>
      <c r="E1171" s="146"/>
      <c r="F1171" s="1"/>
      <c r="G1171"/>
    </row>
    <row r="1172" spans="1:7" x14ac:dyDescent="0.3">
      <c r="A1172"/>
      <c r="B1172"/>
      <c r="C1172"/>
      <c r="D1172" s="145"/>
      <c r="E1172" s="146"/>
      <c r="F1172" s="1"/>
      <c r="G1172"/>
    </row>
    <row r="1173" spans="1:7" x14ac:dyDescent="0.3">
      <c r="A1173"/>
      <c r="B1173"/>
      <c r="C1173"/>
      <c r="D1173" s="145"/>
      <c r="E1173" s="146"/>
      <c r="F1173" s="1"/>
      <c r="G1173"/>
    </row>
    <row r="1174" spans="1:7" x14ac:dyDescent="0.3">
      <c r="A1174"/>
      <c r="B1174"/>
      <c r="C1174"/>
      <c r="D1174" s="145"/>
      <c r="E1174" s="146"/>
      <c r="F1174" s="1"/>
      <c r="G1174"/>
    </row>
    <row r="1175" spans="1:7" x14ac:dyDescent="0.3">
      <c r="A1175"/>
      <c r="B1175"/>
      <c r="C1175"/>
      <c r="D1175" s="145"/>
      <c r="E1175" s="146"/>
      <c r="F1175" s="1"/>
      <c r="G1175"/>
    </row>
    <row r="1176" spans="1:7" x14ac:dyDescent="0.3">
      <c r="A1176"/>
      <c r="B1176"/>
      <c r="C1176"/>
      <c r="D1176" s="145"/>
      <c r="E1176" s="146"/>
      <c r="F1176" s="1"/>
      <c r="G1176"/>
    </row>
    <row r="1177" spans="1:7" x14ac:dyDescent="0.3">
      <c r="A1177"/>
      <c r="B1177"/>
      <c r="C1177"/>
      <c r="D1177" s="145"/>
      <c r="E1177" s="146"/>
      <c r="F1177" s="1"/>
      <c r="G1177"/>
    </row>
    <row r="1178" spans="1:7" x14ac:dyDescent="0.3">
      <c r="A1178"/>
      <c r="B1178"/>
      <c r="C1178"/>
      <c r="D1178" s="145"/>
      <c r="E1178" s="146"/>
      <c r="F1178" s="1"/>
      <c r="G1178"/>
    </row>
    <row r="1179" spans="1:7" x14ac:dyDescent="0.3">
      <c r="A1179"/>
      <c r="B1179"/>
      <c r="C1179"/>
      <c r="D1179" s="145"/>
      <c r="E1179" s="146"/>
      <c r="F1179" s="1"/>
      <c r="G1179"/>
    </row>
    <row r="1180" spans="1:7" x14ac:dyDescent="0.3">
      <c r="A1180"/>
      <c r="B1180"/>
      <c r="C1180"/>
      <c r="D1180" s="145"/>
      <c r="E1180" s="146"/>
      <c r="F1180" s="1"/>
      <c r="G1180"/>
    </row>
    <row r="1181" spans="1:7" x14ac:dyDescent="0.3">
      <c r="A1181"/>
      <c r="B1181"/>
      <c r="C1181"/>
      <c r="D1181" s="145"/>
      <c r="E1181" s="146"/>
      <c r="F1181" s="1"/>
      <c r="G1181"/>
    </row>
    <row r="1182" spans="1:7" x14ac:dyDescent="0.3">
      <c r="A1182"/>
      <c r="B1182"/>
      <c r="C1182"/>
      <c r="D1182" s="145"/>
      <c r="E1182" s="146"/>
      <c r="F1182" s="1"/>
      <c r="G1182"/>
    </row>
    <row r="1183" spans="1:7" x14ac:dyDescent="0.3">
      <c r="A1183"/>
      <c r="B1183"/>
      <c r="C1183"/>
      <c r="D1183" s="145"/>
      <c r="E1183" s="146"/>
      <c r="F1183" s="1"/>
      <c r="G1183"/>
    </row>
    <row r="1184" spans="1:7" x14ac:dyDescent="0.3">
      <c r="A1184"/>
      <c r="B1184"/>
      <c r="C1184"/>
      <c r="D1184" s="145"/>
      <c r="E1184" s="146"/>
      <c r="F1184" s="1"/>
      <c r="G1184"/>
    </row>
    <row r="1185" spans="1:7" x14ac:dyDescent="0.3">
      <c r="A1185"/>
      <c r="B1185"/>
      <c r="C1185"/>
      <c r="D1185" s="145"/>
      <c r="E1185" s="146"/>
      <c r="F1185" s="1"/>
      <c r="G1185"/>
    </row>
    <row r="1186" spans="1:7" x14ac:dyDescent="0.3">
      <c r="A1186"/>
      <c r="B1186"/>
      <c r="C1186"/>
      <c r="D1186" s="145"/>
      <c r="E1186" s="146"/>
      <c r="F1186" s="1"/>
      <c r="G1186"/>
    </row>
    <row r="1187" spans="1:7" x14ac:dyDescent="0.3">
      <c r="A1187"/>
      <c r="B1187"/>
      <c r="C1187"/>
      <c r="D1187" s="145"/>
      <c r="E1187" s="146"/>
      <c r="F1187" s="1"/>
      <c r="G1187"/>
    </row>
    <row r="1188" spans="1:7" x14ac:dyDescent="0.3">
      <c r="A1188"/>
      <c r="B1188"/>
      <c r="C1188"/>
      <c r="D1188" s="145"/>
      <c r="E1188" s="146"/>
      <c r="F1188" s="1"/>
      <c r="G1188"/>
    </row>
    <row r="1189" spans="1:7" x14ac:dyDescent="0.3">
      <c r="A1189"/>
      <c r="B1189"/>
      <c r="C1189"/>
      <c r="D1189" s="145"/>
      <c r="E1189" s="146"/>
      <c r="F1189" s="1"/>
      <c r="G1189"/>
    </row>
    <row r="1190" spans="1:7" x14ac:dyDescent="0.3">
      <c r="A1190"/>
      <c r="B1190"/>
      <c r="C1190"/>
      <c r="D1190" s="145"/>
      <c r="E1190" s="146"/>
      <c r="F1190" s="1"/>
      <c r="G1190"/>
    </row>
    <row r="1191" spans="1:7" x14ac:dyDescent="0.3">
      <c r="A1191"/>
      <c r="B1191"/>
      <c r="C1191"/>
      <c r="D1191" s="145"/>
      <c r="E1191" s="146"/>
      <c r="F1191" s="1"/>
      <c r="G1191"/>
    </row>
    <row r="1192" spans="1:7" x14ac:dyDescent="0.3">
      <c r="A1192"/>
      <c r="B1192"/>
      <c r="C1192"/>
      <c r="D1192" s="145"/>
      <c r="E1192" s="146"/>
      <c r="F1192" s="1"/>
      <c r="G1192"/>
    </row>
    <row r="1193" spans="1:7" x14ac:dyDescent="0.3">
      <c r="A1193"/>
      <c r="B1193"/>
      <c r="C1193"/>
      <c r="D1193" s="145"/>
      <c r="E1193" s="146"/>
      <c r="F1193" s="1"/>
      <c r="G1193"/>
    </row>
    <row r="1194" spans="1:7" x14ac:dyDescent="0.3">
      <c r="A1194"/>
      <c r="B1194"/>
      <c r="C1194"/>
      <c r="D1194" s="145"/>
      <c r="E1194" s="146"/>
      <c r="F1194" s="1"/>
      <c r="G1194"/>
    </row>
    <row r="1195" spans="1:7" x14ac:dyDescent="0.3">
      <c r="A1195"/>
      <c r="B1195"/>
      <c r="C1195"/>
      <c r="D1195" s="145"/>
      <c r="E1195" s="146"/>
      <c r="F1195" s="1"/>
      <c r="G1195"/>
    </row>
    <row r="1196" spans="1:7" x14ac:dyDescent="0.3">
      <c r="A1196"/>
      <c r="B1196"/>
      <c r="C1196"/>
      <c r="D1196" s="145"/>
      <c r="E1196" s="146"/>
      <c r="F1196" s="1"/>
      <c r="G1196"/>
    </row>
    <row r="1197" spans="1:7" x14ac:dyDescent="0.3">
      <c r="A1197"/>
      <c r="B1197"/>
      <c r="C1197"/>
      <c r="D1197" s="145"/>
      <c r="E1197" s="146"/>
      <c r="F1197" s="1"/>
      <c r="G1197"/>
    </row>
    <row r="1198" spans="1:7" x14ac:dyDescent="0.3">
      <c r="A1198"/>
      <c r="B1198"/>
      <c r="C1198"/>
      <c r="D1198" s="145"/>
      <c r="E1198" s="146"/>
      <c r="F1198" s="1"/>
      <c r="G1198"/>
    </row>
    <row r="1199" spans="1:7" x14ac:dyDescent="0.3">
      <c r="A1199"/>
      <c r="B1199"/>
      <c r="C1199"/>
      <c r="D1199" s="145"/>
      <c r="E1199" s="146"/>
      <c r="F1199" s="1"/>
      <c r="G1199"/>
    </row>
    <row r="1200" spans="1:7" x14ac:dyDescent="0.3">
      <c r="A1200"/>
      <c r="B1200"/>
      <c r="C1200"/>
      <c r="D1200" s="145"/>
      <c r="E1200" s="146"/>
      <c r="F1200" s="1"/>
      <c r="G1200"/>
    </row>
    <row r="1201" spans="1:7" x14ac:dyDescent="0.3">
      <c r="A1201"/>
      <c r="B1201"/>
      <c r="C1201"/>
      <c r="D1201" s="145"/>
      <c r="E1201" s="146"/>
      <c r="F1201" s="1"/>
      <c r="G1201"/>
    </row>
    <row r="1202" spans="1:7" x14ac:dyDescent="0.3">
      <c r="A1202"/>
      <c r="B1202"/>
      <c r="C1202"/>
      <c r="D1202" s="145"/>
      <c r="E1202" s="146"/>
      <c r="F1202" s="1"/>
      <c r="G1202"/>
    </row>
    <row r="1203" spans="1:7" x14ac:dyDescent="0.3">
      <c r="A1203"/>
      <c r="B1203"/>
      <c r="C1203"/>
      <c r="D1203" s="145"/>
      <c r="E1203" s="146"/>
      <c r="F1203" s="1"/>
      <c r="G1203"/>
    </row>
    <row r="1204" spans="1:7" x14ac:dyDescent="0.3">
      <c r="A1204"/>
      <c r="B1204"/>
      <c r="C1204"/>
      <c r="D1204" s="145"/>
      <c r="E1204" s="146"/>
      <c r="F1204" s="1"/>
      <c r="G1204"/>
    </row>
    <row r="1205" spans="1:7" x14ac:dyDescent="0.3">
      <c r="A1205"/>
      <c r="B1205"/>
      <c r="C1205"/>
      <c r="D1205" s="145"/>
      <c r="E1205" s="146"/>
      <c r="F1205" s="1"/>
      <c r="G1205"/>
    </row>
    <row r="1206" spans="1:7" x14ac:dyDescent="0.3">
      <c r="A1206"/>
      <c r="B1206"/>
      <c r="C1206"/>
      <c r="D1206" s="145"/>
      <c r="E1206" s="146"/>
      <c r="F1206" s="1"/>
      <c r="G1206"/>
    </row>
    <row r="1207" spans="1:7" x14ac:dyDescent="0.3">
      <c r="A1207"/>
      <c r="B1207"/>
      <c r="C1207"/>
      <c r="D1207" s="145"/>
      <c r="E1207" s="146"/>
      <c r="F1207" s="1"/>
      <c r="G1207"/>
    </row>
    <row r="1208" spans="1:7" x14ac:dyDescent="0.3">
      <c r="A1208"/>
      <c r="B1208"/>
      <c r="C1208"/>
      <c r="D1208" s="145"/>
      <c r="E1208" s="146"/>
      <c r="F1208" s="1"/>
      <c r="G1208"/>
    </row>
    <row r="1209" spans="1:7" x14ac:dyDescent="0.3">
      <c r="A1209"/>
      <c r="B1209"/>
      <c r="C1209"/>
      <c r="D1209" s="145"/>
      <c r="E1209" s="146"/>
      <c r="F1209" s="1"/>
      <c r="G1209"/>
    </row>
    <row r="1210" spans="1:7" x14ac:dyDescent="0.3">
      <c r="A1210"/>
      <c r="B1210"/>
      <c r="C1210"/>
      <c r="D1210" s="145"/>
      <c r="E1210" s="146"/>
      <c r="F1210" s="1"/>
      <c r="G1210"/>
    </row>
    <row r="1211" spans="1:7" x14ac:dyDescent="0.3">
      <c r="A1211"/>
      <c r="B1211"/>
      <c r="C1211"/>
      <c r="D1211" s="145"/>
      <c r="E1211" s="146"/>
      <c r="F1211" s="1"/>
      <c r="G1211"/>
    </row>
    <row r="1212" spans="1:7" x14ac:dyDescent="0.3">
      <c r="A1212"/>
      <c r="B1212"/>
      <c r="C1212"/>
      <c r="D1212" s="145"/>
      <c r="E1212" s="146"/>
      <c r="F1212" s="1"/>
      <c r="G1212"/>
    </row>
    <row r="1213" spans="1:7" x14ac:dyDescent="0.3">
      <c r="A1213"/>
      <c r="B1213"/>
      <c r="C1213"/>
      <c r="D1213" s="145"/>
      <c r="E1213" s="146"/>
      <c r="F1213" s="1"/>
      <c r="G1213"/>
    </row>
    <row r="1214" spans="1:7" x14ac:dyDescent="0.3">
      <c r="A1214"/>
      <c r="B1214"/>
      <c r="C1214"/>
      <c r="D1214" s="145"/>
      <c r="E1214" s="146"/>
      <c r="F1214" s="1"/>
      <c r="G1214"/>
    </row>
    <row r="1215" spans="1:7" x14ac:dyDescent="0.3">
      <c r="A1215"/>
      <c r="B1215"/>
      <c r="C1215"/>
      <c r="D1215" s="145"/>
      <c r="E1215" s="146"/>
      <c r="F1215" s="1"/>
      <c r="G1215"/>
    </row>
    <row r="1216" spans="1:7" x14ac:dyDescent="0.3">
      <c r="A1216"/>
      <c r="B1216"/>
      <c r="C1216"/>
      <c r="D1216" s="145"/>
      <c r="E1216" s="146"/>
      <c r="F1216" s="1"/>
      <c r="G1216"/>
    </row>
    <row r="1217" spans="1:7" x14ac:dyDescent="0.3">
      <c r="A1217"/>
      <c r="B1217"/>
      <c r="C1217"/>
      <c r="D1217" s="145"/>
      <c r="E1217" s="146"/>
      <c r="F1217" s="1"/>
      <c r="G1217"/>
    </row>
    <row r="1218" spans="1:7" x14ac:dyDescent="0.3">
      <c r="A1218"/>
      <c r="B1218"/>
      <c r="C1218"/>
      <c r="D1218" s="145"/>
      <c r="E1218" s="146"/>
      <c r="F1218" s="1"/>
      <c r="G1218"/>
    </row>
    <row r="1219" spans="1:7" x14ac:dyDescent="0.3">
      <c r="A1219"/>
      <c r="B1219"/>
      <c r="C1219"/>
      <c r="D1219" s="145"/>
      <c r="E1219" s="146"/>
      <c r="F1219" s="1"/>
      <c r="G1219"/>
    </row>
    <row r="1220" spans="1:7" x14ac:dyDescent="0.3">
      <c r="A1220"/>
      <c r="B1220"/>
      <c r="C1220"/>
      <c r="D1220" s="145"/>
      <c r="E1220" s="146"/>
      <c r="F1220" s="1"/>
      <c r="G1220"/>
    </row>
    <row r="1221" spans="1:7" x14ac:dyDescent="0.3">
      <c r="A1221"/>
      <c r="B1221"/>
      <c r="C1221"/>
      <c r="D1221" s="145"/>
      <c r="E1221" s="146"/>
      <c r="F1221" s="1"/>
      <c r="G1221"/>
    </row>
    <row r="1222" spans="1:7" x14ac:dyDescent="0.3">
      <c r="A1222"/>
      <c r="B1222"/>
      <c r="C1222"/>
      <c r="D1222" s="145"/>
      <c r="E1222" s="146"/>
      <c r="F1222" s="1"/>
      <c r="G1222"/>
    </row>
    <row r="1223" spans="1:7" x14ac:dyDescent="0.3">
      <c r="A1223"/>
      <c r="B1223"/>
      <c r="C1223"/>
      <c r="D1223" s="145"/>
      <c r="E1223" s="146"/>
      <c r="F1223" s="1"/>
      <c r="G1223"/>
    </row>
    <row r="1224" spans="1:7" x14ac:dyDescent="0.3">
      <c r="A1224"/>
      <c r="B1224"/>
      <c r="C1224"/>
      <c r="D1224" s="145"/>
      <c r="E1224" s="146"/>
      <c r="F1224" s="1"/>
      <c r="G1224"/>
    </row>
    <row r="1225" spans="1:7" x14ac:dyDescent="0.3">
      <c r="A1225"/>
      <c r="B1225"/>
      <c r="C1225"/>
      <c r="D1225" s="145"/>
      <c r="E1225" s="146"/>
      <c r="F1225" s="1"/>
      <c r="G1225"/>
    </row>
    <row r="1226" spans="1:7" x14ac:dyDescent="0.3">
      <c r="A1226"/>
      <c r="B1226"/>
      <c r="C1226"/>
      <c r="D1226" s="145"/>
      <c r="E1226" s="146"/>
      <c r="F1226" s="1"/>
      <c r="G1226"/>
    </row>
    <row r="1227" spans="1:7" x14ac:dyDescent="0.3">
      <c r="A1227"/>
      <c r="B1227"/>
      <c r="C1227"/>
      <c r="D1227" s="145"/>
      <c r="E1227" s="146"/>
      <c r="F1227" s="1"/>
      <c r="G1227"/>
    </row>
    <row r="1228" spans="1:7" x14ac:dyDescent="0.3">
      <c r="A1228"/>
      <c r="B1228"/>
      <c r="C1228"/>
      <c r="D1228" s="145"/>
      <c r="E1228" s="146"/>
      <c r="F1228" s="1"/>
      <c r="G1228"/>
    </row>
    <row r="1229" spans="1:7" x14ac:dyDescent="0.3">
      <c r="A1229"/>
      <c r="B1229"/>
      <c r="C1229"/>
      <c r="D1229" s="145"/>
      <c r="E1229" s="146"/>
      <c r="F1229" s="1"/>
      <c r="G1229"/>
    </row>
    <row r="1230" spans="1:7" x14ac:dyDescent="0.3">
      <c r="A1230"/>
      <c r="B1230"/>
      <c r="C1230"/>
      <c r="D1230" s="145"/>
      <c r="E1230" s="146"/>
      <c r="F1230" s="1"/>
      <c r="G1230"/>
    </row>
    <row r="1231" spans="1:7" x14ac:dyDescent="0.3">
      <c r="A1231"/>
      <c r="B1231"/>
      <c r="C1231"/>
      <c r="D1231" s="145"/>
      <c r="E1231" s="146"/>
      <c r="F1231" s="1"/>
      <c r="G1231"/>
    </row>
    <row r="1232" spans="1:7" x14ac:dyDescent="0.3">
      <c r="A1232"/>
      <c r="B1232"/>
      <c r="C1232"/>
      <c r="D1232" s="145"/>
      <c r="E1232" s="146"/>
      <c r="F1232" s="1"/>
      <c r="G1232"/>
    </row>
    <row r="1233" spans="1:7" x14ac:dyDescent="0.3">
      <c r="A1233"/>
      <c r="B1233"/>
      <c r="C1233"/>
      <c r="D1233" s="145"/>
      <c r="E1233" s="146"/>
      <c r="F1233" s="1"/>
      <c r="G1233"/>
    </row>
    <row r="1234" spans="1:7" x14ac:dyDescent="0.3">
      <c r="A1234"/>
      <c r="B1234"/>
      <c r="C1234"/>
      <c r="D1234" s="145"/>
      <c r="E1234" s="146"/>
      <c r="F1234" s="1"/>
      <c r="G1234"/>
    </row>
    <row r="1235" spans="1:7" x14ac:dyDescent="0.3">
      <c r="A1235"/>
      <c r="B1235"/>
      <c r="C1235"/>
      <c r="D1235" s="145"/>
      <c r="E1235" s="146"/>
      <c r="F1235" s="1"/>
      <c r="G1235"/>
    </row>
    <row r="1236" spans="1:7" x14ac:dyDescent="0.3">
      <c r="A1236"/>
      <c r="B1236"/>
      <c r="C1236"/>
      <c r="D1236" s="145"/>
      <c r="E1236" s="146"/>
      <c r="F1236" s="1"/>
      <c r="G1236"/>
    </row>
    <row r="1237" spans="1:7" x14ac:dyDescent="0.3">
      <c r="A1237"/>
      <c r="B1237"/>
      <c r="C1237"/>
      <c r="D1237" s="145"/>
      <c r="E1237" s="146"/>
      <c r="F1237" s="1"/>
      <c r="G1237"/>
    </row>
    <row r="1238" spans="1:7" x14ac:dyDescent="0.3">
      <c r="A1238"/>
      <c r="B1238"/>
      <c r="C1238"/>
      <c r="D1238" s="145"/>
      <c r="E1238" s="146"/>
      <c r="F1238" s="1"/>
      <c r="G1238"/>
    </row>
    <row r="1239" spans="1:7" x14ac:dyDescent="0.3">
      <c r="A1239"/>
      <c r="B1239"/>
      <c r="C1239"/>
      <c r="D1239" s="145"/>
      <c r="E1239" s="146"/>
      <c r="F1239" s="1"/>
      <c r="G1239"/>
    </row>
    <row r="1240" spans="1:7" x14ac:dyDescent="0.3">
      <c r="A1240"/>
      <c r="B1240"/>
      <c r="C1240"/>
      <c r="D1240" s="145"/>
      <c r="E1240" s="146"/>
      <c r="F1240" s="1"/>
      <c r="G1240"/>
    </row>
    <row r="1241" spans="1:7" x14ac:dyDescent="0.3">
      <c r="A1241"/>
      <c r="B1241"/>
      <c r="C1241"/>
      <c r="D1241" s="145"/>
      <c r="E1241" s="146"/>
      <c r="F1241" s="1"/>
      <c r="G1241"/>
    </row>
    <row r="1242" spans="1:7" x14ac:dyDescent="0.3">
      <c r="A1242"/>
      <c r="B1242"/>
      <c r="C1242"/>
      <c r="D1242" s="145"/>
      <c r="E1242" s="146"/>
      <c r="F1242" s="1"/>
      <c r="G1242"/>
    </row>
    <row r="1243" spans="1:7" x14ac:dyDescent="0.3">
      <c r="A1243"/>
      <c r="B1243"/>
      <c r="C1243"/>
      <c r="D1243" s="145"/>
      <c r="E1243" s="146"/>
      <c r="F1243" s="1"/>
      <c r="G1243"/>
    </row>
    <row r="1244" spans="1:7" x14ac:dyDescent="0.3">
      <c r="A1244"/>
      <c r="B1244"/>
      <c r="C1244"/>
      <c r="D1244" s="145"/>
      <c r="E1244" s="146"/>
      <c r="F1244" s="1"/>
      <c r="G1244"/>
    </row>
    <row r="1245" spans="1:7" x14ac:dyDescent="0.3">
      <c r="A1245"/>
      <c r="B1245"/>
      <c r="C1245"/>
      <c r="D1245" s="145"/>
      <c r="E1245" s="146"/>
      <c r="F1245" s="1"/>
      <c r="G1245"/>
    </row>
    <row r="1246" spans="1:7" x14ac:dyDescent="0.3">
      <c r="A1246"/>
      <c r="B1246"/>
      <c r="C1246"/>
      <c r="D1246" s="145"/>
      <c r="E1246" s="146"/>
      <c r="F1246" s="1"/>
      <c r="G1246"/>
    </row>
    <row r="1247" spans="1:7" x14ac:dyDescent="0.3">
      <c r="A1247"/>
      <c r="B1247"/>
      <c r="C1247"/>
      <c r="D1247" s="145"/>
      <c r="E1247" s="146"/>
      <c r="F1247" s="1"/>
      <c r="G1247"/>
    </row>
    <row r="1248" spans="1:7" x14ac:dyDescent="0.3">
      <c r="A1248"/>
      <c r="B1248"/>
      <c r="C1248"/>
      <c r="D1248" s="145"/>
      <c r="E1248" s="146"/>
      <c r="F1248" s="1"/>
      <c r="G1248"/>
    </row>
    <row r="1249" spans="1:7" x14ac:dyDescent="0.3">
      <c r="A1249"/>
      <c r="B1249"/>
      <c r="C1249"/>
      <c r="D1249" s="145"/>
      <c r="E1249" s="146"/>
      <c r="F1249" s="1"/>
      <c r="G1249"/>
    </row>
    <row r="1250" spans="1:7" x14ac:dyDescent="0.3">
      <c r="A1250"/>
      <c r="B1250"/>
      <c r="C1250"/>
      <c r="D1250" s="145"/>
      <c r="E1250" s="146"/>
      <c r="F1250" s="1"/>
      <c r="G1250"/>
    </row>
    <row r="1251" spans="1:7" x14ac:dyDescent="0.3">
      <c r="A1251"/>
      <c r="B1251"/>
      <c r="C1251"/>
      <c r="D1251" s="145"/>
      <c r="E1251" s="146"/>
      <c r="F1251" s="1"/>
      <c r="G1251"/>
    </row>
    <row r="1252" spans="1:7" x14ac:dyDescent="0.3">
      <c r="A1252"/>
      <c r="B1252"/>
      <c r="C1252"/>
      <c r="D1252" s="145"/>
      <c r="E1252" s="146"/>
      <c r="F1252" s="1"/>
      <c r="G1252"/>
    </row>
    <row r="1253" spans="1:7" x14ac:dyDescent="0.3">
      <c r="A1253"/>
      <c r="B1253"/>
      <c r="C1253"/>
      <c r="D1253" s="145"/>
      <c r="E1253" s="146"/>
      <c r="F1253" s="1"/>
      <c r="G1253"/>
    </row>
    <row r="1254" spans="1:7" x14ac:dyDescent="0.3">
      <c r="A1254"/>
      <c r="B1254"/>
      <c r="C1254"/>
      <c r="D1254" s="145"/>
      <c r="E1254" s="146"/>
      <c r="F1254" s="1"/>
      <c r="G1254"/>
    </row>
    <row r="1255" spans="1:7" x14ac:dyDescent="0.3">
      <c r="A1255"/>
      <c r="B1255"/>
      <c r="C1255"/>
      <c r="D1255" s="145"/>
      <c r="E1255" s="146"/>
      <c r="F1255" s="1"/>
      <c r="G1255"/>
    </row>
    <row r="1256" spans="1:7" x14ac:dyDescent="0.3">
      <c r="A1256"/>
      <c r="B1256"/>
      <c r="C1256"/>
      <c r="D1256" s="145"/>
      <c r="E1256" s="146"/>
      <c r="F1256" s="1"/>
      <c r="G1256"/>
    </row>
    <row r="1257" spans="1:7" x14ac:dyDescent="0.3">
      <c r="A1257"/>
      <c r="B1257"/>
      <c r="C1257"/>
      <c r="D1257" s="145"/>
      <c r="E1257" s="146"/>
      <c r="F1257" s="1"/>
      <c r="G1257"/>
    </row>
    <row r="1258" spans="1:7" x14ac:dyDescent="0.3">
      <c r="A1258"/>
      <c r="B1258"/>
      <c r="C1258"/>
      <c r="D1258" s="145"/>
      <c r="E1258" s="146"/>
      <c r="F1258" s="1"/>
      <c r="G1258"/>
    </row>
    <row r="1259" spans="1:7" x14ac:dyDescent="0.3">
      <c r="A1259"/>
      <c r="B1259"/>
      <c r="C1259"/>
      <c r="D1259" s="145"/>
      <c r="E1259" s="146"/>
      <c r="F1259" s="1"/>
      <c r="G1259"/>
    </row>
    <row r="1260" spans="1:7" x14ac:dyDescent="0.3">
      <c r="A1260"/>
      <c r="B1260"/>
      <c r="C1260"/>
      <c r="D1260" s="145"/>
      <c r="E1260" s="146"/>
      <c r="F1260" s="1"/>
      <c r="G1260"/>
    </row>
    <row r="1261" spans="1:7" x14ac:dyDescent="0.3">
      <c r="A1261"/>
      <c r="B1261"/>
      <c r="C1261"/>
      <c r="D1261" s="145"/>
      <c r="E1261" s="146"/>
      <c r="F1261" s="1"/>
      <c r="G1261"/>
    </row>
    <row r="1262" spans="1:7" x14ac:dyDescent="0.3">
      <c r="A1262"/>
      <c r="B1262"/>
      <c r="C1262"/>
      <c r="D1262" s="145"/>
      <c r="E1262" s="146"/>
      <c r="F1262" s="1"/>
      <c r="G1262"/>
    </row>
    <row r="1263" spans="1:7" x14ac:dyDescent="0.3">
      <c r="A1263"/>
      <c r="B1263"/>
      <c r="C1263"/>
      <c r="D1263" s="145"/>
      <c r="E1263" s="146"/>
      <c r="F1263" s="1"/>
      <c r="G1263"/>
    </row>
    <row r="1264" spans="1:7" x14ac:dyDescent="0.3">
      <c r="A1264"/>
      <c r="B1264"/>
      <c r="C1264"/>
      <c r="D1264" s="145"/>
      <c r="E1264" s="146"/>
      <c r="F1264" s="1"/>
      <c r="G1264"/>
    </row>
    <row r="1265" spans="1:7" x14ac:dyDescent="0.3">
      <c r="A1265"/>
      <c r="B1265"/>
      <c r="C1265"/>
      <c r="D1265" s="145"/>
      <c r="E1265" s="146"/>
      <c r="F1265" s="1"/>
      <c r="G1265"/>
    </row>
    <row r="1266" spans="1:7" x14ac:dyDescent="0.3">
      <c r="A1266"/>
      <c r="B1266"/>
      <c r="C1266"/>
      <c r="D1266" s="145"/>
      <c r="E1266" s="146"/>
      <c r="F1266" s="1"/>
      <c r="G1266"/>
    </row>
    <row r="1267" spans="1:7" x14ac:dyDescent="0.3">
      <c r="A1267"/>
      <c r="B1267"/>
      <c r="C1267"/>
      <c r="D1267" s="145"/>
      <c r="E1267" s="146"/>
      <c r="F1267" s="1"/>
      <c r="G1267"/>
    </row>
    <row r="1268" spans="1:7" x14ac:dyDescent="0.3">
      <c r="A1268"/>
      <c r="B1268"/>
      <c r="C1268"/>
      <c r="D1268" s="145"/>
      <c r="E1268" s="146"/>
      <c r="F1268" s="1"/>
      <c r="G1268"/>
    </row>
    <row r="1269" spans="1:7" x14ac:dyDescent="0.3">
      <c r="A1269"/>
      <c r="B1269"/>
      <c r="C1269"/>
      <c r="D1269" s="145"/>
      <c r="E1269" s="146"/>
      <c r="F1269" s="1"/>
      <c r="G1269"/>
    </row>
    <row r="1270" spans="1:7" x14ac:dyDescent="0.3">
      <c r="A1270"/>
      <c r="B1270"/>
      <c r="C1270"/>
      <c r="D1270" s="145"/>
      <c r="E1270" s="146"/>
      <c r="F1270" s="1"/>
      <c r="G1270"/>
    </row>
    <row r="1271" spans="1:7" x14ac:dyDescent="0.3">
      <c r="A1271"/>
      <c r="B1271"/>
      <c r="C1271"/>
      <c r="D1271" s="145"/>
      <c r="E1271" s="146"/>
      <c r="F1271" s="1"/>
      <c r="G1271"/>
    </row>
    <row r="1272" spans="1:7" x14ac:dyDescent="0.3">
      <c r="A1272"/>
      <c r="B1272"/>
      <c r="C1272"/>
      <c r="D1272" s="145"/>
      <c r="E1272" s="146"/>
      <c r="F1272" s="1"/>
      <c r="G1272"/>
    </row>
    <row r="1273" spans="1:7" x14ac:dyDescent="0.3">
      <c r="A1273"/>
      <c r="B1273"/>
      <c r="C1273"/>
      <c r="D1273" s="145"/>
      <c r="E1273" s="146"/>
      <c r="F1273" s="1"/>
      <c r="G1273"/>
    </row>
    <row r="1274" spans="1:7" x14ac:dyDescent="0.3">
      <c r="A1274"/>
      <c r="B1274"/>
      <c r="C1274"/>
      <c r="D1274" s="145"/>
      <c r="E1274" s="146"/>
      <c r="F1274" s="1"/>
      <c r="G1274"/>
    </row>
    <row r="1275" spans="1:7" x14ac:dyDescent="0.3">
      <c r="A1275"/>
      <c r="B1275"/>
      <c r="C1275"/>
      <c r="D1275" s="145"/>
      <c r="E1275" s="146"/>
      <c r="F1275" s="1"/>
      <c r="G1275"/>
    </row>
    <row r="1276" spans="1:7" x14ac:dyDescent="0.3">
      <c r="A1276"/>
      <c r="B1276"/>
      <c r="C1276"/>
      <c r="D1276" s="145"/>
      <c r="E1276" s="146"/>
      <c r="F1276" s="1"/>
      <c r="G1276"/>
    </row>
    <row r="1277" spans="1:7" x14ac:dyDescent="0.3">
      <c r="A1277"/>
      <c r="B1277"/>
      <c r="C1277"/>
      <c r="D1277" s="145"/>
      <c r="E1277" s="146"/>
      <c r="F1277" s="1"/>
      <c r="G1277"/>
    </row>
    <row r="1278" spans="1:7" x14ac:dyDescent="0.3">
      <c r="A1278"/>
      <c r="B1278"/>
      <c r="C1278"/>
      <c r="D1278" s="145"/>
      <c r="E1278" s="146"/>
      <c r="F1278" s="1"/>
      <c r="G1278"/>
    </row>
    <row r="1279" spans="1:7" x14ac:dyDescent="0.3">
      <c r="A1279"/>
      <c r="B1279"/>
      <c r="C1279"/>
      <c r="D1279" s="145"/>
      <c r="E1279" s="146"/>
      <c r="F1279" s="1"/>
      <c r="G1279"/>
    </row>
    <row r="1280" spans="1:7" x14ac:dyDescent="0.3">
      <c r="A1280"/>
      <c r="B1280"/>
      <c r="C1280"/>
      <c r="D1280" s="145"/>
      <c r="E1280" s="146"/>
      <c r="F1280" s="1"/>
      <c r="G1280"/>
    </row>
    <row r="1281" spans="1:7" x14ac:dyDescent="0.3">
      <c r="A1281"/>
      <c r="B1281"/>
      <c r="C1281"/>
      <c r="D1281" s="145"/>
      <c r="E1281" s="146"/>
      <c r="F1281" s="1"/>
      <c r="G1281"/>
    </row>
    <row r="1282" spans="1:7" x14ac:dyDescent="0.3">
      <c r="A1282"/>
      <c r="B1282"/>
      <c r="C1282"/>
      <c r="D1282" s="145"/>
      <c r="E1282" s="146"/>
      <c r="F1282" s="1"/>
      <c r="G1282"/>
    </row>
    <row r="1283" spans="1:7" x14ac:dyDescent="0.3">
      <c r="A1283"/>
      <c r="B1283"/>
      <c r="C1283"/>
      <c r="D1283" s="145"/>
      <c r="E1283" s="146"/>
      <c r="F1283" s="1"/>
      <c r="G1283"/>
    </row>
    <row r="1284" spans="1:7" x14ac:dyDescent="0.3">
      <c r="A1284"/>
      <c r="B1284"/>
      <c r="C1284"/>
      <c r="D1284" s="145"/>
      <c r="E1284" s="146"/>
      <c r="F1284" s="1"/>
      <c r="G1284"/>
    </row>
    <row r="1285" spans="1:7" x14ac:dyDescent="0.3">
      <c r="A1285"/>
      <c r="B1285"/>
      <c r="C1285"/>
      <c r="D1285" s="145"/>
      <c r="E1285" s="146"/>
      <c r="F1285" s="1"/>
      <c r="G1285"/>
    </row>
    <row r="1286" spans="1:7" x14ac:dyDescent="0.3">
      <c r="A1286"/>
      <c r="B1286"/>
      <c r="C1286"/>
      <c r="D1286" s="145"/>
      <c r="E1286" s="146"/>
      <c r="F1286" s="1"/>
      <c r="G1286"/>
    </row>
    <row r="1287" spans="1:7" x14ac:dyDescent="0.3">
      <c r="A1287"/>
      <c r="B1287"/>
      <c r="C1287"/>
      <c r="D1287" s="145"/>
      <c r="E1287" s="146"/>
      <c r="F1287" s="1"/>
      <c r="G1287"/>
    </row>
    <row r="1288" spans="1:7" x14ac:dyDescent="0.3">
      <c r="A1288"/>
      <c r="B1288"/>
      <c r="C1288"/>
      <c r="D1288" s="145"/>
      <c r="E1288" s="146"/>
      <c r="F1288" s="1"/>
      <c r="G1288"/>
    </row>
    <row r="1289" spans="1:7" x14ac:dyDescent="0.3">
      <c r="A1289"/>
      <c r="B1289"/>
      <c r="C1289"/>
      <c r="D1289" s="145"/>
      <c r="E1289" s="146"/>
      <c r="F1289" s="1"/>
      <c r="G1289"/>
    </row>
    <row r="1290" spans="1:7" x14ac:dyDescent="0.3">
      <c r="A1290"/>
      <c r="B1290"/>
      <c r="C1290"/>
      <c r="D1290" s="145"/>
      <c r="E1290" s="146"/>
      <c r="F1290" s="1"/>
      <c r="G1290"/>
    </row>
    <row r="1291" spans="1:7" x14ac:dyDescent="0.3">
      <c r="A1291"/>
      <c r="B1291"/>
      <c r="C1291"/>
      <c r="D1291" s="145"/>
      <c r="E1291" s="146"/>
      <c r="F1291" s="1"/>
      <c r="G1291"/>
    </row>
    <row r="1292" spans="1:7" x14ac:dyDescent="0.3">
      <c r="A1292"/>
      <c r="B1292"/>
      <c r="C1292"/>
      <c r="D1292" s="145"/>
      <c r="E1292" s="146"/>
      <c r="F1292" s="1"/>
      <c r="G1292"/>
    </row>
    <row r="1293" spans="1:7" x14ac:dyDescent="0.3">
      <c r="A1293"/>
      <c r="B1293"/>
      <c r="C1293"/>
      <c r="D1293" s="145"/>
      <c r="E1293" s="146"/>
      <c r="F1293" s="1"/>
      <c r="G1293"/>
    </row>
    <row r="1294" spans="1:7" x14ac:dyDescent="0.3">
      <c r="A1294"/>
      <c r="B1294"/>
      <c r="C1294"/>
      <c r="D1294" s="145"/>
      <c r="E1294" s="146"/>
      <c r="F1294" s="1"/>
      <c r="G1294"/>
    </row>
    <row r="1295" spans="1:7" x14ac:dyDescent="0.3">
      <c r="A1295"/>
      <c r="B1295"/>
      <c r="C1295"/>
      <c r="D1295" s="145"/>
      <c r="E1295" s="146"/>
      <c r="F1295" s="1"/>
      <c r="G1295"/>
    </row>
    <row r="1296" spans="1:7" x14ac:dyDescent="0.3">
      <c r="A1296"/>
      <c r="B1296"/>
      <c r="C1296"/>
      <c r="D1296" s="145"/>
      <c r="E1296" s="146"/>
      <c r="F1296" s="1"/>
      <c r="G1296"/>
    </row>
    <row r="1297" spans="1:7" x14ac:dyDescent="0.3">
      <c r="A1297"/>
      <c r="B1297"/>
      <c r="C1297"/>
      <c r="D1297" s="145"/>
      <c r="E1297" s="146"/>
      <c r="F1297" s="1"/>
      <c r="G1297"/>
    </row>
    <row r="1298" spans="1:7" x14ac:dyDescent="0.3">
      <c r="A1298"/>
      <c r="B1298"/>
      <c r="C1298"/>
      <c r="D1298" s="145"/>
      <c r="E1298" s="146"/>
      <c r="F1298" s="1"/>
      <c r="G1298"/>
    </row>
    <row r="1299" spans="1:7" x14ac:dyDescent="0.3">
      <c r="A1299"/>
      <c r="B1299"/>
      <c r="C1299"/>
      <c r="D1299" s="145"/>
      <c r="E1299" s="146"/>
      <c r="F1299" s="1"/>
      <c r="G1299"/>
    </row>
    <row r="1300" spans="1:7" x14ac:dyDescent="0.3">
      <c r="A1300"/>
      <c r="B1300"/>
      <c r="C1300"/>
      <c r="D1300" s="145"/>
      <c r="E1300" s="146"/>
      <c r="F1300" s="1"/>
      <c r="G1300"/>
    </row>
    <row r="1301" spans="1:7" x14ac:dyDescent="0.3">
      <c r="A1301"/>
      <c r="B1301"/>
      <c r="C1301"/>
      <c r="D1301" s="145"/>
      <c r="E1301" s="146"/>
      <c r="F1301" s="1"/>
      <c r="G1301"/>
    </row>
    <row r="1302" spans="1:7" x14ac:dyDescent="0.3">
      <c r="A1302"/>
      <c r="B1302"/>
      <c r="C1302"/>
      <c r="D1302" s="145"/>
      <c r="E1302" s="146"/>
      <c r="F1302" s="1"/>
      <c r="G1302"/>
    </row>
    <row r="1303" spans="1:7" x14ac:dyDescent="0.3">
      <c r="A1303"/>
      <c r="B1303"/>
      <c r="C1303"/>
      <c r="D1303" s="145"/>
      <c r="E1303" s="146"/>
      <c r="F1303" s="1"/>
      <c r="G1303"/>
    </row>
    <row r="1304" spans="1:7" x14ac:dyDescent="0.3">
      <c r="A1304"/>
      <c r="B1304"/>
      <c r="C1304"/>
      <c r="D1304" s="145"/>
      <c r="E1304" s="146"/>
      <c r="F1304" s="1"/>
      <c r="G1304"/>
    </row>
    <row r="1305" spans="1:7" x14ac:dyDescent="0.3">
      <c r="A1305"/>
      <c r="B1305"/>
      <c r="C1305"/>
      <c r="D1305" s="145"/>
      <c r="E1305" s="146"/>
      <c r="F1305" s="1"/>
      <c r="G1305"/>
    </row>
    <row r="1306" spans="1:7" x14ac:dyDescent="0.3">
      <c r="A1306"/>
      <c r="B1306"/>
      <c r="C1306"/>
      <c r="D1306" s="145"/>
      <c r="E1306" s="146"/>
      <c r="F1306" s="1"/>
      <c r="G1306"/>
    </row>
    <row r="1307" spans="1:7" x14ac:dyDescent="0.3">
      <c r="A1307"/>
      <c r="B1307"/>
      <c r="C1307"/>
      <c r="D1307" s="145"/>
      <c r="E1307" s="146"/>
      <c r="F1307" s="1"/>
      <c r="G1307"/>
    </row>
    <row r="1308" spans="1:7" x14ac:dyDescent="0.3">
      <c r="A1308"/>
      <c r="B1308"/>
      <c r="C1308"/>
      <c r="D1308" s="145"/>
      <c r="E1308" s="146"/>
      <c r="F1308" s="1"/>
      <c r="G1308"/>
    </row>
    <row r="1309" spans="1:7" x14ac:dyDescent="0.3">
      <c r="A1309"/>
      <c r="B1309"/>
      <c r="C1309"/>
      <c r="D1309" s="145"/>
      <c r="E1309" s="146"/>
      <c r="F1309" s="1"/>
      <c r="G1309"/>
    </row>
    <row r="1310" spans="1:7" x14ac:dyDescent="0.3">
      <c r="A1310"/>
      <c r="B1310"/>
      <c r="C1310"/>
      <c r="D1310" s="145"/>
      <c r="E1310" s="146"/>
      <c r="F1310" s="1"/>
      <c r="G1310"/>
    </row>
    <row r="1311" spans="1:7" x14ac:dyDescent="0.3">
      <c r="A1311"/>
      <c r="B1311"/>
      <c r="C1311"/>
      <c r="D1311" s="145"/>
      <c r="E1311" s="146"/>
      <c r="F1311" s="1"/>
      <c r="G1311"/>
    </row>
    <row r="1312" spans="1:7" x14ac:dyDescent="0.3">
      <c r="A1312"/>
      <c r="B1312"/>
      <c r="C1312"/>
      <c r="D1312" s="145"/>
      <c r="E1312" s="146"/>
      <c r="F1312" s="1"/>
      <c r="G1312"/>
    </row>
    <row r="1313" spans="1:7" x14ac:dyDescent="0.3">
      <c r="A1313"/>
      <c r="B1313"/>
      <c r="C1313"/>
      <c r="D1313" s="145"/>
      <c r="E1313" s="146"/>
      <c r="F1313" s="1"/>
      <c r="G1313"/>
    </row>
    <row r="1314" spans="1:7" x14ac:dyDescent="0.3">
      <c r="A1314"/>
      <c r="B1314"/>
      <c r="C1314"/>
      <c r="D1314" s="145"/>
      <c r="E1314" s="146"/>
      <c r="F1314" s="1"/>
      <c r="G1314"/>
    </row>
    <row r="1315" spans="1:7" x14ac:dyDescent="0.3">
      <c r="A1315"/>
      <c r="B1315"/>
      <c r="C1315"/>
      <c r="D1315" s="145"/>
      <c r="E1315" s="146"/>
      <c r="F1315" s="1"/>
      <c r="G1315"/>
    </row>
    <row r="1316" spans="1:7" x14ac:dyDescent="0.3">
      <c r="A1316"/>
      <c r="B1316"/>
      <c r="C1316"/>
      <c r="D1316" s="145"/>
      <c r="E1316" s="146"/>
      <c r="F1316" s="1"/>
      <c r="G1316"/>
    </row>
    <row r="1317" spans="1:7" x14ac:dyDescent="0.3">
      <c r="A1317"/>
      <c r="B1317"/>
      <c r="C1317"/>
      <c r="D1317" s="145"/>
      <c r="E1317" s="146"/>
      <c r="F1317" s="1"/>
      <c r="G1317"/>
    </row>
    <row r="1318" spans="1:7" x14ac:dyDescent="0.3">
      <c r="A1318"/>
      <c r="B1318"/>
      <c r="C1318"/>
      <c r="D1318" s="145"/>
      <c r="E1318" s="146"/>
      <c r="F1318" s="1"/>
      <c r="G1318"/>
    </row>
    <row r="1319" spans="1:7" x14ac:dyDescent="0.3">
      <c r="A1319"/>
      <c r="B1319"/>
      <c r="C1319"/>
      <c r="D1319" s="145"/>
      <c r="E1319" s="146"/>
      <c r="F1319" s="1"/>
      <c r="G1319"/>
    </row>
    <row r="1320" spans="1:7" x14ac:dyDescent="0.3">
      <c r="A1320"/>
      <c r="B1320"/>
      <c r="C1320"/>
      <c r="D1320" s="145"/>
      <c r="E1320" s="146"/>
      <c r="F1320" s="1"/>
      <c r="G1320"/>
    </row>
    <row r="1321" spans="1:7" x14ac:dyDescent="0.3">
      <c r="A1321"/>
      <c r="B1321"/>
      <c r="C1321"/>
      <c r="D1321" s="145"/>
      <c r="E1321" s="146"/>
      <c r="F1321" s="1"/>
      <c r="G1321"/>
    </row>
    <row r="1322" spans="1:7" x14ac:dyDescent="0.3">
      <c r="A1322"/>
      <c r="B1322"/>
      <c r="C1322"/>
      <c r="D1322" s="145"/>
      <c r="E1322" s="146"/>
      <c r="F1322" s="1"/>
      <c r="G1322"/>
    </row>
    <row r="1323" spans="1:7" x14ac:dyDescent="0.3">
      <c r="A1323"/>
      <c r="B1323"/>
      <c r="C1323"/>
      <c r="D1323" s="145"/>
      <c r="E1323" s="146"/>
      <c r="F1323" s="1"/>
      <c r="G1323"/>
    </row>
    <row r="1324" spans="1:7" x14ac:dyDescent="0.3">
      <c r="A1324"/>
      <c r="B1324"/>
      <c r="C1324"/>
      <c r="D1324" s="145"/>
      <c r="E1324" s="146"/>
      <c r="F1324" s="1"/>
      <c r="G1324"/>
    </row>
    <row r="1325" spans="1:7" x14ac:dyDescent="0.3">
      <c r="A1325"/>
      <c r="B1325"/>
      <c r="C1325"/>
      <c r="D1325" s="145"/>
      <c r="E1325" s="146"/>
      <c r="F1325" s="1"/>
      <c r="G1325"/>
    </row>
    <row r="1326" spans="1:7" x14ac:dyDescent="0.3">
      <c r="A1326"/>
      <c r="B1326"/>
      <c r="C1326"/>
      <c r="D1326" s="145"/>
      <c r="E1326" s="146"/>
      <c r="F1326" s="1"/>
      <c r="G1326"/>
    </row>
    <row r="1327" spans="1:7" x14ac:dyDescent="0.3">
      <c r="A1327"/>
      <c r="B1327"/>
      <c r="C1327"/>
      <c r="D1327" s="145"/>
      <c r="E1327" s="146"/>
      <c r="F1327" s="1"/>
      <c r="G1327"/>
    </row>
    <row r="1328" spans="1:7" x14ac:dyDescent="0.3">
      <c r="A1328"/>
      <c r="B1328"/>
      <c r="C1328"/>
      <c r="D1328" s="145"/>
      <c r="E1328" s="146"/>
      <c r="F1328" s="1"/>
      <c r="G1328"/>
    </row>
    <row r="1329" spans="1:7" x14ac:dyDescent="0.3">
      <c r="A1329"/>
      <c r="B1329"/>
      <c r="C1329"/>
      <c r="D1329" s="145"/>
      <c r="E1329" s="146"/>
      <c r="F1329" s="1"/>
      <c r="G1329"/>
    </row>
    <row r="1330" spans="1:7" x14ac:dyDescent="0.3">
      <c r="A1330"/>
      <c r="B1330"/>
      <c r="C1330"/>
      <c r="D1330" s="145"/>
      <c r="E1330" s="146"/>
      <c r="F1330" s="1"/>
      <c r="G1330"/>
    </row>
    <row r="1331" spans="1:7" x14ac:dyDescent="0.3">
      <c r="A1331"/>
      <c r="B1331"/>
      <c r="C1331"/>
      <c r="D1331" s="145"/>
      <c r="E1331" s="146"/>
      <c r="F1331" s="1"/>
      <c r="G1331"/>
    </row>
    <row r="1332" spans="1:7" x14ac:dyDescent="0.3">
      <c r="A1332"/>
      <c r="B1332"/>
      <c r="C1332"/>
      <c r="D1332" s="145"/>
      <c r="E1332" s="146"/>
      <c r="F1332" s="1"/>
      <c r="G1332"/>
    </row>
    <row r="1333" spans="1:7" x14ac:dyDescent="0.3">
      <c r="A1333"/>
      <c r="B1333"/>
      <c r="C1333"/>
      <c r="D1333" s="145"/>
      <c r="E1333" s="146"/>
      <c r="F1333" s="1"/>
      <c r="G1333"/>
    </row>
    <row r="1334" spans="1:7" x14ac:dyDescent="0.3">
      <c r="A1334"/>
      <c r="B1334"/>
      <c r="C1334"/>
      <c r="D1334" s="145"/>
      <c r="E1334" s="146"/>
      <c r="F1334" s="1"/>
      <c r="G1334"/>
    </row>
    <row r="1335" spans="1:7" x14ac:dyDescent="0.3">
      <c r="A1335"/>
      <c r="B1335"/>
      <c r="C1335"/>
      <c r="D1335" s="145"/>
      <c r="E1335" s="146"/>
      <c r="F1335" s="1"/>
      <c r="G1335"/>
    </row>
    <row r="1336" spans="1:7" x14ac:dyDescent="0.3">
      <c r="A1336"/>
      <c r="B1336"/>
      <c r="C1336"/>
      <c r="D1336" s="145"/>
      <c r="E1336" s="146"/>
      <c r="F1336" s="1"/>
      <c r="G1336"/>
    </row>
    <row r="1337" spans="1:7" x14ac:dyDescent="0.3">
      <c r="A1337"/>
      <c r="B1337"/>
      <c r="C1337"/>
      <c r="D1337" s="145"/>
      <c r="E1337" s="146"/>
      <c r="F1337" s="1"/>
      <c r="G1337"/>
    </row>
    <row r="1338" spans="1:7" x14ac:dyDescent="0.3">
      <c r="A1338"/>
      <c r="B1338"/>
      <c r="C1338"/>
      <c r="D1338" s="145"/>
      <c r="E1338" s="146"/>
      <c r="F1338" s="1"/>
      <c r="G1338"/>
    </row>
    <row r="1339" spans="1:7" x14ac:dyDescent="0.3">
      <c r="A1339"/>
      <c r="B1339"/>
      <c r="C1339"/>
      <c r="D1339" s="145"/>
      <c r="E1339" s="146"/>
      <c r="F1339" s="1"/>
      <c r="G1339"/>
    </row>
    <row r="1340" spans="1:7" x14ac:dyDescent="0.3">
      <c r="A1340"/>
      <c r="B1340"/>
      <c r="C1340"/>
      <c r="D1340" s="145"/>
      <c r="E1340" s="146"/>
      <c r="F1340" s="1"/>
      <c r="G1340"/>
    </row>
    <row r="1341" spans="1:7" x14ac:dyDescent="0.3">
      <c r="A1341"/>
      <c r="B1341"/>
      <c r="C1341"/>
      <c r="D1341" s="145"/>
      <c r="E1341" s="146"/>
      <c r="F1341" s="1"/>
      <c r="G1341"/>
    </row>
    <row r="1342" spans="1:7" x14ac:dyDescent="0.3">
      <c r="A1342"/>
      <c r="B1342"/>
      <c r="C1342"/>
      <c r="D1342" s="145"/>
      <c r="E1342" s="146"/>
      <c r="F1342" s="1"/>
      <c r="G1342"/>
    </row>
    <row r="1343" spans="1:7" x14ac:dyDescent="0.3">
      <c r="A1343"/>
      <c r="B1343"/>
      <c r="C1343"/>
      <c r="D1343" s="145"/>
      <c r="E1343" s="146"/>
      <c r="F1343" s="1"/>
      <c r="G1343"/>
    </row>
    <row r="1344" spans="1:7" x14ac:dyDescent="0.3">
      <c r="A1344"/>
      <c r="B1344"/>
      <c r="C1344"/>
      <c r="D1344" s="145"/>
      <c r="E1344" s="146"/>
      <c r="F1344" s="1"/>
      <c r="G1344"/>
    </row>
    <row r="1345" spans="1:7" x14ac:dyDescent="0.3">
      <c r="A1345"/>
      <c r="B1345"/>
      <c r="C1345"/>
      <c r="D1345" s="145"/>
      <c r="E1345" s="146"/>
      <c r="F1345" s="1"/>
      <c r="G1345"/>
    </row>
    <row r="1346" spans="1:7" x14ac:dyDescent="0.3">
      <c r="A1346"/>
      <c r="B1346"/>
      <c r="C1346"/>
      <c r="D1346" s="145"/>
      <c r="E1346" s="146"/>
      <c r="F1346" s="1"/>
      <c r="G1346"/>
    </row>
    <row r="1347" spans="1:7" x14ac:dyDescent="0.3">
      <c r="A1347"/>
      <c r="B1347"/>
      <c r="C1347"/>
      <c r="D1347" s="145"/>
      <c r="E1347" s="146"/>
      <c r="F1347" s="1"/>
      <c r="G1347"/>
    </row>
    <row r="1348" spans="1:7" x14ac:dyDescent="0.3">
      <c r="A1348"/>
      <c r="B1348"/>
      <c r="C1348"/>
      <c r="D1348" s="145"/>
      <c r="E1348" s="146"/>
      <c r="F1348" s="1"/>
      <c r="G1348"/>
    </row>
    <row r="1349" spans="1:7" x14ac:dyDescent="0.3">
      <c r="A1349"/>
      <c r="B1349"/>
      <c r="C1349"/>
      <c r="D1349" s="145"/>
      <c r="E1349" s="146"/>
      <c r="F1349" s="1"/>
      <c r="G1349"/>
    </row>
    <row r="1350" spans="1:7" x14ac:dyDescent="0.3">
      <c r="A1350"/>
      <c r="B1350"/>
      <c r="C1350"/>
      <c r="D1350" s="145"/>
      <c r="E1350" s="146"/>
      <c r="F1350" s="1"/>
      <c r="G1350"/>
    </row>
    <row r="1351" spans="1:7" x14ac:dyDescent="0.3">
      <c r="A1351"/>
      <c r="B1351"/>
      <c r="C1351"/>
      <c r="D1351" s="145"/>
      <c r="E1351" s="146"/>
      <c r="F1351" s="1"/>
      <c r="G1351"/>
    </row>
    <row r="1352" spans="1:7" x14ac:dyDescent="0.3">
      <c r="A1352"/>
      <c r="B1352"/>
      <c r="C1352"/>
      <c r="D1352" s="145"/>
      <c r="E1352" s="146"/>
      <c r="F1352" s="1"/>
      <c r="G1352"/>
    </row>
    <row r="1353" spans="1:7" x14ac:dyDescent="0.3">
      <c r="A1353"/>
      <c r="B1353"/>
      <c r="C1353"/>
      <c r="D1353" s="145"/>
      <c r="E1353" s="146"/>
      <c r="F1353" s="1"/>
      <c r="G1353"/>
    </row>
    <row r="1354" spans="1:7" x14ac:dyDescent="0.3">
      <c r="A1354"/>
      <c r="B1354"/>
      <c r="C1354"/>
      <c r="D1354" s="145"/>
      <c r="E1354" s="146"/>
      <c r="F1354" s="1"/>
      <c r="G1354"/>
    </row>
    <row r="1355" spans="1:7" x14ac:dyDescent="0.3">
      <c r="A1355"/>
      <c r="B1355"/>
      <c r="C1355"/>
      <c r="D1355" s="145"/>
      <c r="E1355" s="146"/>
      <c r="F1355" s="1"/>
      <c r="G1355"/>
    </row>
    <row r="1356" spans="1:7" x14ac:dyDescent="0.3">
      <c r="A1356"/>
      <c r="B1356"/>
      <c r="C1356"/>
      <c r="D1356" s="145"/>
      <c r="E1356" s="146"/>
      <c r="F1356" s="1"/>
      <c r="G1356"/>
    </row>
    <row r="1357" spans="1:7" x14ac:dyDescent="0.3">
      <c r="A1357"/>
      <c r="B1357"/>
      <c r="C1357"/>
      <c r="D1357" s="145"/>
      <c r="E1357" s="146"/>
      <c r="F1357" s="1"/>
      <c r="G1357"/>
    </row>
    <row r="1358" spans="1:7" x14ac:dyDescent="0.3">
      <c r="A1358"/>
      <c r="B1358"/>
      <c r="C1358"/>
      <c r="D1358" s="145"/>
      <c r="E1358" s="146"/>
      <c r="F1358" s="1"/>
      <c r="G1358"/>
    </row>
    <row r="1359" spans="1:7" x14ac:dyDescent="0.3">
      <c r="A1359"/>
      <c r="B1359"/>
      <c r="C1359"/>
      <c r="D1359" s="145"/>
      <c r="E1359" s="146"/>
      <c r="F1359" s="1"/>
      <c r="G1359"/>
    </row>
    <row r="1360" spans="1:7" x14ac:dyDescent="0.3">
      <c r="A1360"/>
      <c r="B1360"/>
      <c r="C1360"/>
      <c r="D1360" s="145"/>
      <c r="E1360" s="146"/>
      <c r="F1360" s="1"/>
      <c r="G1360"/>
    </row>
    <row r="1361" spans="1:7" x14ac:dyDescent="0.3">
      <c r="A1361"/>
      <c r="B1361"/>
      <c r="C1361"/>
      <c r="D1361" s="145"/>
      <c r="E1361" s="146"/>
      <c r="F1361" s="1"/>
      <c r="G1361"/>
    </row>
    <row r="1362" spans="1:7" x14ac:dyDescent="0.3">
      <c r="A1362"/>
      <c r="B1362"/>
      <c r="C1362"/>
      <c r="D1362" s="145"/>
      <c r="E1362" s="146"/>
      <c r="F1362" s="1"/>
      <c r="G1362"/>
    </row>
    <row r="1363" spans="1:7" x14ac:dyDescent="0.3">
      <c r="A1363"/>
      <c r="B1363"/>
      <c r="C1363"/>
      <c r="D1363" s="145"/>
      <c r="E1363" s="146"/>
      <c r="F1363" s="1"/>
      <c r="G1363"/>
    </row>
    <row r="1364" spans="1:7" x14ac:dyDescent="0.3">
      <c r="A1364"/>
      <c r="B1364"/>
      <c r="C1364"/>
      <c r="D1364" s="145"/>
      <c r="E1364" s="146"/>
      <c r="F1364" s="1"/>
      <c r="G1364"/>
    </row>
    <row r="1365" spans="1:7" x14ac:dyDescent="0.3">
      <c r="A1365"/>
      <c r="B1365"/>
      <c r="C1365"/>
      <c r="D1365" s="145"/>
      <c r="E1365" s="146"/>
      <c r="F1365" s="1"/>
      <c r="G1365"/>
    </row>
    <row r="1366" spans="1:7" x14ac:dyDescent="0.3">
      <c r="A1366"/>
      <c r="B1366"/>
      <c r="C1366"/>
      <c r="D1366" s="145"/>
      <c r="E1366" s="146"/>
      <c r="F1366" s="1"/>
      <c r="G1366"/>
    </row>
    <row r="1367" spans="1:7" x14ac:dyDescent="0.3">
      <c r="A1367"/>
      <c r="B1367"/>
      <c r="C1367"/>
      <c r="D1367" s="145"/>
      <c r="E1367" s="146"/>
      <c r="F1367" s="1"/>
      <c r="G1367"/>
    </row>
    <row r="1368" spans="1:7" x14ac:dyDescent="0.3">
      <c r="A1368"/>
      <c r="B1368"/>
      <c r="C1368"/>
      <c r="D1368" s="145"/>
      <c r="E1368" s="146"/>
      <c r="F1368" s="1"/>
      <c r="G1368"/>
    </row>
    <row r="1369" spans="1:7" x14ac:dyDescent="0.3">
      <c r="A1369"/>
      <c r="B1369"/>
      <c r="C1369"/>
      <c r="D1369" s="145"/>
      <c r="E1369" s="146"/>
      <c r="F1369" s="1"/>
      <c r="G1369"/>
    </row>
    <row r="1370" spans="1:7" x14ac:dyDescent="0.3">
      <c r="A1370"/>
      <c r="B1370"/>
      <c r="C1370"/>
      <c r="D1370" s="145"/>
      <c r="E1370" s="146"/>
      <c r="F1370" s="1"/>
      <c r="G1370"/>
    </row>
    <row r="1371" spans="1:7" x14ac:dyDescent="0.3">
      <c r="A1371"/>
      <c r="B1371"/>
      <c r="C1371"/>
      <c r="D1371" s="145"/>
      <c r="E1371" s="146"/>
      <c r="F1371" s="1"/>
      <c r="G1371"/>
    </row>
    <row r="1372" spans="1:7" x14ac:dyDescent="0.3">
      <c r="A1372"/>
      <c r="B1372"/>
      <c r="C1372"/>
      <c r="D1372" s="145"/>
      <c r="E1372" s="146"/>
      <c r="F1372" s="1"/>
      <c r="G1372"/>
    </row>
    <row r="1373" spans="1:7" x14ac:dyDescent="0.3">
      <c r="A1373"/>
      <c r="B1373"/>
      <c r="C1373"/>
      <c r="D1373" s="145"/>
      <c r="E1373" s="146"/>
      <c r="F1373" s="1"/>
      <c r="G1373"/>
    </row>
    <row r="1374" spans="1:7" x14ac:dyDescent="0.3">
      <c r="A1374"/>
      <c r="B1374"/>
      <c r="C1374"/>
      <c r="D1374" s="145"/>
      <c r="E1374" s="146"/>
      <c r="F1374" s="1"/>
      <c r="G1374"/>
    </row>
    <row r="1375" spans="1:7" x14ac:dyDescent="0.3">
      <c r="A1375"/>
      <c r="B1375"/>
      <c r="C1375"/>
      <c r="D1375" s="145"/>
      <c r="E1375" s="146"/>
      <c r="F1375" s="1"/>
      <c r="G1375"/>
    </row>
    <row r="1376" spans="1:7" x14ac:dyDescent="0.3">
      <c r="A1376"/>
      <c r="B1376"/>
      <c r="C1376"/>
      <c r="D1376" s="145"/>
      <c r="E1376" s="146"/>
      <c r="F1376" s="1"/>
      <c r="G1376"/>
    </row>
    <row r="1377" spans="1:7" x14ac:dyDescent="0.3">
      <c r="A1377"/>
      <c r="B1377"/>
      <c r="C1377"/>
      <c r="D1377" s="145"/>
      <c r="E1377" s="146"/>
      <c r="F1377" s="1"/>
      <c r="G1377"/>
    </row>
    <row r="1378" spans="1:7" x14ac:dyDescent="0.3">
      <c r="A1378"/>
      <c r="B1378"/>
      <c r="C1378"/>
      <c r="D1378" s="145"/>
      <c r="E1378" s="146"/>
      <c r="F1378" s="1"/>
      <c r="G1378"/>
    </row>
    <row r="1379" spans="1:7" x14ac:dyDescent="0.3">
      <c r="A1379"/>
      <c r="B1379"/>
      <c r="C1379"/>
      <c r="D1379" s="145"/>
      <c r="E1379" s="146"/>
      <c r="F1379" s="1"/>
      <c r="G1379"/>
    </row>
    <row r="1380" spans="1:7" x14ac:dyDescent="0.3">
      <c r="A1380"/>
      <c r="B1380"/>
      <c r="C1380"/>
      <c r="D1380" s="145"/>
      <c r="E1380" s="146"/>
      <c r="F1380" s="1"/>
      <c r="G1380"/>
    </row>
    <row r="1381" spans="1:7" x14ac:dyDescent="0.3">
      <c r="A1381"/>
      <c r="B1381"/>
      <c r="C1381"/>
      <c r="D1381" s="145"/>
      <c r="E1381" s="146"/>
      <c r="F1381" s="1"/>
      <c r="G1381"/>
    </row>
    <row r="1382" spans="1:7" x14ac:dyDescent="0.3">
      <c r="A1382"/>
      <c r="B1382"/>
      <c r="C1382"/>
      <c r="D1382" s="145"/>
      <c r="E1382" s="146"/>
      <c r="F1382" s="1"/>
      <c r="G1382"/>
    </row>
    <row r="1383" spans="1:7" x14ac:dyDescent="0.3">
      <c r="A1383"/>
      <c r="B1383"/>
      <c r="C1383"/>
      <c r="D1383" s="145"/>
      <c r="E1383" s="146"/>
      <c r="F1383" s="1"/>
      <c r="G1383"/>
    </row>
    <row r="1384" spans="1:7" x14ac:dyDescent="0.3">
      <c r="A1384"/>
      <c r="B1384"/>
      <c r="C1384"/>
      <c r="D1384" s="145"/>
      <c r="E1384" s="146"/>
      <c r="F1384" s="1"/>
      <c r="G1384"/>
    </row>
    <row r="1385" spans="1:7" x14ac:dyDescent="0.3">
      <c r="A1385"/>
      <c r="B1385"/>
      <c r="C1385"/>
      <c r="D1385" s="145"/>
      <c r="E1385" s="146"/>
      <c r="F1385" s="1"/>
      <c r="G1385"/>
    </row>
    <row r="1386" spans="1:7" x14ac:dyDescent="0.3">
      <c r="A1386"/>
      <c r="B1386"/>
      <c r="C1386"/>
      <c r="D1386" s="145"/>
      <c r="E1386" s="146"/>
      <c r="F1386" s="1"/>
      <c r="G1386"/>
    </row>
    <row r="1387" spans="1:7" x14ac:dyDescent="0.3">
      <c r="A1387"/>
      <c r="B1387"/>
      <c r="C1387"/>
      <c r="D1387" s="145"/>
      <c r="E1387" s="146"/>
      <c r="F1387" s="1"/>
      <c r="G1387"/>
    </row>
    <row r="1388" spans="1:7" x14ac:dyDescent="0.3">
      <c r="A1388"/>
      <c r="B1388"/>
      <c r="C1388"/>
      <c r="D1388" s="145"/>
      <c r="E1388" s="146"/>
      <c r="F1388" s="1"/>
      <c r="G1388"/>
    </row>
    <row r="1389" spans="1:7" x14ac:dyDescent="0.3">
      <c r="A1389"/>
      <c r="B1389"/>
      <c r="C1389"/>
      <c r="D1389" s="145"/>
      <c r="E1389" s="146"/>
      <c r="F1389" s="1"/>
      <c r="G1389"/>
    </row>
    <row r="1390" spans="1:7" x14ac:dyDescent="0.3">
      <c r="A1390"/>
      <c r="B1390"/>
      <c r="C1390"/>
      <c r="D1390" s="145"/>
      <c r="E1390" s="146"/>
      <c r="F1390" s="1"/>
      <c r="G1390"/>
    </row>
    <row r="1391" spans="1:7" x14ac:dyDescent="0.3">
      <c r="A1391"/>
      <c r="B1391"/>
      <c r="C1391"/>
      <c r="D1391" s="145"/>
      <c r="E1391" s="146"/>
      <c r="F1391" s="1"/>
      <c r="G1391"/>
    </row>
    <row r="1392" spans="1:7" x14ac:dyDescent="0.3">
      <c r="A1392"/>
      <c r="B1392"/>
      <c r="C1392"/>
      <c r="D1392" s="145"/>
      <c r="E1392" s="146"/>
      <c r="F1392" s="1"/>
      <c r="G1392"/>
    </row>
    <row r="1393" spans="1:7" x14ac:dyDescent="0.3">
      <c r="A1393"/>
      <c r="B1393"/>
      <c r="C1393"/>
      <c r="D1393" s="145"/>
      <c r="E1393" s="146"/>
      <c r="F1393" s="1"/>
      <c r="G1393"/>
    </row>
    <row r="1394" spans="1:7" x14ac:dyDescent="0.3">
      <c r="A1394"/>
      <c r="B1394"/>
      <c r="C1394"/>
      <c r="D1394" s="145"/>
      <c r="E1394" s="146"/>
      <c r="F1394" s="1"/>
      <c r="G1394"/>
    </row>
    <row r="1395" spans="1:7" x14ac:dyDescent="0.3">
      <c r="A1395"/>
      <c r="B1395"/>
      <c r="C1395"/>
      <c r="D1395" s="145"/>
      <c r="E1395" s="146"/>
      <c r="F1395" s="1"/>
      <c r="G1395"/>
    </row>
    <row r="1396" spans="1:7" x14ac:dyDescent="0.3">
      <c r="A1396"/>
      <c r="B1396"/>
      <c r="C1396"/>
      <c r="D1396" s="145"/>
      <c r="E1396" s="146"/>
      <c r="F1396" s="1"/>
      <c r="G1396"/>
    </row>
    <row r="1397" spans="1:7" x14ac:dyDescent="0.3">
      <c r="A1397"/>
      <c r="B1397"/>
      <c r="C1397"/>
      <c r="D1397" s="145"/>
      <c r="E1397" s="146"/>
      <c r="F1397" s="1"/>
      <c r="G1397"/>
    </row>
    <row r="1398" spans="1:7" x14ac:dyDescent="0.3">
      <c r="A1398"/>
      <c r="B1398"/>
      <c r="C1398"/>
      <c r="D1398" s="145"/>
      <c r="E1398" s="146"/>
      <c r="F1398" s="1"/>
      <c r="G1398"/>
    </row>
    <row r="1399" spans="1:7" x14ac:dyDescent="0.3">
      <c r="A1399"/>
      <c r="B1399"/>
      <c r="C1399"/>
      <c r="D1399" s="145"/>
      <c r="E1399" s="146"/>
      <c r="F1399" s="1"/>
      <c r="G1399"/>
    </row>
    <row r="1400" spans="1:7" x14ac:dyDescent="0.3">
      <c r="A1400"/>
      <c r="B1400"/>
      <c r="C1400"/>
      <c r="D1400" s="145"/>
      <c r="E1400" s="146"/>
      <c r="F1400" s="1"/>
      <c r="G1400"/>
    </row>
    <row r="1401" spans="1:7" x14ac:dyDescent="0.3">
      <c r="A1401"/>
      <c r="B1401"/>
      <c r="C1401"/>
      <c r="D1401" s="145"/>
      <c r="E1401" s="146"/>
      <c r="F1401" s="1"/>
      <c r="G1401"/>
    </row>
    <row r="1402" spans="1:7" x14ac:dyDescent="0.3">
      <c r="A1402"/>
      <c r="B1402"/>
      <c r="C1402"/>
      <c r="D1402" s="145"/>
      <c r="E1402" s="146"/>
      <c r="F1402" s="1"/>
      <c r="G1402"/>
    </row>
    <row r="1403" spans="1:7" x14ac:dyDescent="0.3">
      <c r="A1403"/>
      <c r="B1403"/>
      <c r="C1403"/>
      <c r="D1403" s="145"/>
      <c r="E1403" s="146"/>
      <c r="F1403" s="1"/>
      <c r="G1403"/>
    </row>
    <row r="1404" spans="1:7" x14ac:dyDescent="0.3">
      <c r="A1404"/>
      <c r="B1404"/>
      <c r="C1404"/>
      <c r="D1404" s="145"/>
      <c r="E1404" s="146"/>
      <c r="F1404" s="1"/>
      <c r="G1404"/>
    </row>
    <row r="1405" spans="1:7" x14ac:dyDescent="0.3">
      <c r="A1405"/>
      <c r="B1405"/>
      <c r="C1405"/>
      <c r="D1405" s="145"/>
      <c r="E1405" s="146"/>
      <c r="F1405" s="1"/>
      <c r="G1405"/>
    </row>
    <row r="1406" spans="1:7" x14ac:dyDescent="0.3">
      <c r="A1406"/>
      <c r="B1406"/>
      <c r="C1406"/>
      <c r="D1406" s="145"/>
      <c r="E1406" s="146"/>
      <c r="F1406" s="1"/>
      <c r="G1406"/>
    </row>
    <row r="1407" spans="1:7" x14ac:dyDescent="0.3">
      <c r="A1407"/>
      <c r="B1407"/>
      <c r="C1407"/>
      <c r="D1407" s="145"/>
      <c r="E1407" s="146"/>
      <c r="F1407" s="1"/>
      <c r="G1407"/>
    </row>
    <row r="1408" spans="1:7" x14ac:dyDescent="0.3">
      <c r="A1408"/>
      <c r="B1408"/>
      <c r="C1408"/>
      <c r="D1408" s="145"/>
      <c r="E1408" s="146"/>
      <c r="F1408" s="1"/>
      <c r="G1408"/>
    </row>
    <row r="1409" spans="1:7" x14ac:dyDescent="0.3">
      <c r="A1409"/>
      <c r="B1409"/>
      <c r="C1409"/>
      <c r="D1409" s="145"/>
      <c r="E1409" s="146"/>
      <c r="F1409" s="1"/>
      <c r="G1409"/>
    </row>
    <row r="1410" spans="1:7" x14ac:dyDescent="0.3">
      <c r="A1410"/>
      <c r="B1410"/>
      <c r="C1410"/>
      <c r="D1410" s="145"/>
      <c r="E1410" s="146"/>
      <c r="F1410" s="1"/>
      <c r="G1410"/>
    </row>
    <row r="1411" spans="1:7" x14ac:dyDescent="0.3">
      <c r="A1411"/>
      <c r="B1411"/>
      <c r="C1411"/>
      <c r="D1411" s="145"/>
      <c r="E1411" s="146"/>
      <c r="F1411" s="1"/>
      <c r="G1411"/>
    </row>
    <row r="1412" spans="1:7" x14ac:dyDescent="0.3">
      <c r="A1412"/>
      <c r="B1412"/>
      <c r="C1412"/>
      <c r="D1412" s="145"/>
      <c r="E1412" s="146"/>
      <c r="F1412" s="1"/>
      <c r="G1412"/>
    </row>
    <row r="1413" spans="1:7" x14ac:dyDescent="0.3">
      <c r="A1413"/>
      <c r="B1413"/>
      <c r="C1413"/>
      <c r="D1413" s="145"/>
      <c r="E1413" s="146"/>
      <c r="F1413" s="1"/>
      <c r="G1413"/>
    </row>
    <row r="1414" spans="1:7" x14ac:dyDescent="0.3">
      <c r="A1414"/>
      <c r="B1414"/>
      <c r="C1414"/>
      <c r="D1414" s="145"/>
      <c r="E1414" s="146"/>
      <c r="F1414" s="1"/>
      <c r="G1414"/>
    </row>
    <row r="1415" spans="1:7" x14ac:dyDescent="0.3">
      <c r="A1415"/>
      <c r="B1415"/>
      <c r="C1415"/>
      <c r="D1415" s="145"/>
      <c r="E1415" s="146"/>
      <c r="F1415" s="1"/>
      <c r="G1415"/>
    </row>
    <row r="1416" spans="1:7" x14ac:dyDescent="0.3">
      <c r="A1416"/>
      <c r="B1416"/>
      <c r="C1416"/>
      <c r="D1416" s="145"/>
      <c r="E1416" s="146"/>
      <c r="F1416" s="1"/>
      <c r="G1416"/>
    </row>
    <row r="1417" spans="1:7" x14ac:dyDescent="0.3">
      <c r="A1417"/>
      <c r="B1417"/>
      <c r="C1417"/>
      <c r="D1417" s="145"/>
      <c r="E1417" s="146"/>
      <c r="F1417" s="1"/>
      <c r="G1417"/>
    </row>
    <row r="1418" spans="1:7" x14ac:dyDescent="0.3">
      <c r="A1418"/>
      <c r="B1418"/>
      <c r="C1418"/>
      <c r="D1418" s="145"/>
      <c r="E1418" s="146"/>
      <c r="F1418" s="1"/>
      <c r="G1418"/>
    </row>
    <row r="1419" spans="1:7" x14ac:dyDescent="0.3">
      <c r="A1419"/>
      <c r="B1419"/>
      <c r="C1419"/>
      <c r="D1419" s="145"/>
      <c r="E1419" s="146"/>
      <c r="F1419" s="1"/>
      <c r="G1419"/>
    </row>
    <row r="1420" spans="1:7" x14ac:dyDescent="0.3">
      <c r="A1420"/>
      <c r="B1420"/>
      <c r="C1420"/>
      <c r="D1420" s="145"/>
      <c r="E1420" s="146"/>
      <c r="F1420" s="1"/>
      <c r="G1420"/>
    </row>
    <row r="1421" spans="1:7" x14ac:dyDescent="0.3">
      <c r="A1421"/>
      <c r="B1421"/>
      <c r="C1421"/>
      <c r="D1421" s="145"/>
      <c r="E1421" s="146"/>
      <c r="F1421" s="1"/>
      <c r="G1421"/>
    </row>
    <row r="1422" spans="1:7" x14ac:dyDescent="0.3">
      <c r="A1422"/>
      <c r="B1422"/>
      <c r="C1422"/>
      <c r="D1422" s="145"/>
      <c r="E1422" s="146"/>
      <c r="F1422" s="1"/>
      <c r="G1422"/>
    </row>
    <row r="1423" spans="1:7" x14ac:dyDescent="0.3">
      <c r="A1423"/>
      <c r="B1423"/>
      <c r="C1423"/>
      <c r="D1423" s="145"/>
      <c r="E1423" s="146"/>
      <c r="F1423" s="1"/>
      <c r="G1423"/>
    </row>
    <row r="1424" spans="1:7" x14ac:dyDescent="0.3">
      <c r="A1424"/>
      <c r="B1424"/>
      <c r="C1424"/>
      <c r="D1424" s="145"/>
      <c r="E1424" s="146"/>
      <c r="F1424" s="1"/>
      <c r="G1424"/>
    </row>
    <row r="1425" spans="1:7" x14ac:dyDescent="0.3">
      <c r="A1425"/>
      <c r="B1425"/>
      <c r="C1425"/>
      <c r="D1425" s="145"/>
      <c r="E1425" s="146"/>
      <c r="F1425" s="1"/>
      <c r="G1425"/>
    </row>
    <row r="1426" spans="1:7" x14ac:dyDescent="0.3">
      <c r="A1426"/>
      <c r="B1426"/>
      <c r="C1426"/>
      <c r="D1426" s="145"/>
      <c r="E1426" s="146"/>
      <c r="F1426" s="1"/>
      <c r="G1426"/>
    </row>
    <row r="1427" spans="1:7" x14ac:dyDescent="0.3">
      <c r="A1427"/>
      <c r="B1427"/>
      <c r="C1427"/>
      <c r="D1427" s="145"/>
      <c r="E1427" s="146"/>
      <c r="F1427" s="1"/>
      <c r="G1427"/>
    </row>
    <row r="1428" spans="1:7" x14ac:dyDescent="0.3">
      <c r="A1428"/>
      <c r="B1428"/>
      <c r="C1428"/>
      <c r="D1428" s="145"/>
      <c r="E1428" s="146"/>
      <c r="F1428" s="1"/>
      <c r="G1428"/>
    </row>
    <row r="1429" spans="1:7" x14ac:dyDescent="0.3">
      <c r="A1429"/>
      <c r="B1429"/>
      <c r="C1429"/>
      <c r="D1429" s="145"/>
      <c r="E1429" s="146"/>
      <c r="F1429" s="1"/>
      <c r="G1429"/>
    </row>
    <row r="1430" spans="1:7" x14ac:dyDescent="0.3">
      <c r="A1430"/>
      <c r="B1430"/>
      <c r="C1430"/>
      <c r="D1430" s="145"/>
      <c r="E1430" s="146"/>
      <c r="F1430" s="1"/>
      <c r="G1430"/>
    </row>
    <row r="1431" spans="1:7" x14ac:dyDescent="0.3">
      <c r="A1431"/>
      <c r="B1431"/>
      <c r="C1431"/>
      <c r="D1431" s="145"/>
      <c r="E1431" s="146"/>
      <c r="F1431" s="1"/>
      <c r="G1431"/>
    </row>
    <row r="1432" spans="1:7" x14ac:dyDescent="0.3">
      <c r="A1432"/>
      <c r="B1432"/>
      <c r="C1432"/>
      <c r="D1432" s="145"/>
      <c r="E1432" s="146"/>
      <c r="F1432" s="1"/>
      <c r="G1432"/>
    </row>
    <row r="1433" spans="1:7" x14ac:dyDescent="0.3">
      <c r="A1433"/>
      <c r="B1433"/>
      <c r="C1433"/>
      <c r="D1433" s="145"/>
      <c r="E1433" s="146"/>
      <c r="F1433" s="1"/>
      <c r="G1433"/>
    </row>
    <row r="1434" spans="1:7" x14ac:dyDescent="0.3">
      <c r="A1434"/>
      <c r="B1434"/>
      <c r="C1434"/>
      <c r="D1434" s="145"/>
      <c r="E1434" s="146"/>
      <c r="F1434" s="1"/>
      <c r="G1434"/>
    </row>
    <row r="1435" spans="1:7" x14ac:dyDescent="0.3">
      <c r="A1435"/>
      <c r="B1435"/>
      <c r="C1435"/>
      <c r="D1435" s="145"/>
      <c r="E1435" s="146"/>
      <c r="F1435" s="1"/>
      <c r="G1435"/>
    </row>
    <row r="1436" spans="1:7" x14ac:dyDescent="0.3">
      <c r="A1436"/>
      <c r="B1436"/>
      <c r="C1436"/>
      <c r="D1436" s="145"/>
      <c r="E1436" s="146"/>
      <c r="F1436" s="1"/>
      <c r="G1436"/>
    </row>
    <row r="1437" spans="1:7" x14ac:dyDescent="0.3">
      <c r="A1437"/>
      <c r="B1437"/>
      <c r="C1437"/>
      <c r="D1437" s="145"/>
      <c r="E1437" s="146"/>
      <c r="F1437" s="1"/>
      <c r="G1437"/>
    </row>
    <row r="1438" spans="1:7" x14ac:dyDescent="0.3">
      <c r="A1438"/>
      <c r="B1438"/>
      <c r="C1438"/>
      <c r="D1438" s="145"/>
      <c r="E1438" s="146"/>
      <c r="F1438" s="1"/>
      <c r="G1438"/>
    </row>
    <row r="1439" spans="1:7" x14ac:dyDescent="0.3">
      <c r="A1439"/>
      <c r="B1439"/>
      <c r="C1439"/>
      <c r="D1439" s="145"/>
      <c r="E1439" s="146"/>
      <c r="F1439" s="1"/>
      <c r="G1439"/>
    </row>
    <row r="1440" spans="1:7" x14ac:dyDescent="0.3">
      <c r="A1440"/>
      <c r="B1440"/>
      <c r="C1440"/>
      <c r="D1440" s="145"/>
      <c r="E1440" s="146"/>
      <c r="F1440" s="1"/>
      <c r="G1440"/>
    </row>
    <row r="1441" spans="1:7" x14ac:dyDescent="0.3">
      <c r="A1441"/>
      <c r="B1441"/>
      <c r="C1441"/>
      <c r="D1441" s="145"/>
      <c r="E1441" s="146"/>
      <c r="F1441" s="1"/>
      <c r="G1441"/>
    </row>
    <row r="1442" spans="1:7" x14ac:dyDescent="0.3">
      <c r="A1442"/>
      <c r="B1442"/>
      <c r="C1442"/>
      <c r="D1442" s="145"/>
      <c r="E1442" s="146"/>
      <c r="F1442" s="1"/>
      <c r="G1442"/>
    </row>
    <row r="1443" spans="1:7" x14ac:dyDescent="0.3">
      <c r="A1443"/>
      <c r="B1443"/>
      <c r="C1443"/>
      <c r="D1443" s="145"/>
      <c r="E1443" s="146"/>
      <c r="F1443" s="1"/>
      <c r="G1443"/>
    </row>
    <row r="1444" spans="1:7" x14ac:dyDescent="0.3">
      <c r="A1444"/>
      <c r="B1444"/>
      <c r="C1444"/>
      <c r="D1444" s="145"/>
      <c r="E1444" s="146"/>
      <c r="F1444" s="1"/>
      <c r="G1444"/>
    </row>
    <row r="1445" spans="1:7" x14ac:dyDescent="0.3">
      <c r="A1445"/>
      <c r="B1445"/>
      <c r="C1445"/>
      <c r="D1445" s="145"/>
      <c r="E1445" s="146"/>
      <c r="F1445" s="1"/>
      <c r="G1445"/>
    </row>
    <row r="1446" spans="1:7" x14ac:dyDescent="0.3">
      <c r="A1446"/>
      <c r="B1446"/>
      <c r="C1446"/>
      <c r="D1446" s="145"/>
      <c r="E1446" s="146"/>
      <c r="F1446" s="1"/>
      <c r="G1446"/>
    </row>
    <row r="1447" spans="1:7" x14ac:dyDescent="0.3">
      <c r="A1447"/>
      <c r="B1447"/>
      <c r="C1447"/>
      <c r="D1447" s="145"/>
      <c r="E1447" s="146"/>
      <c r="F1447" s="1"/>
      <c r="G1447"/>
    </row>
    <row r="1448" spans="1:7" x14ac:dyDescent="0.3">
      <c r="A1448"/>
      <c r="B1448"/>
      <c r="C1448"/>
      <c r="D1448" s="145"/>
      <c r="E1448" s="146"/>
      <c r="F1448" s="1"/>
      <c r="G1448"/>
    </row>
    <row r="1449" spans="1:7" x14ac:dyDescent="0.3">
      <c r="A1449"/>
      <c r="B1449"/>
      <c r="C1449"/>
      <c r="D1449" s="145"/>
      <c r="E1449" s="146"/>
      <c r="F1449" s="1"/>
      <c r="G1449"/>
    </row>
    <row r="1450" spans="1:7" x14ac:dyDescent="0.3">
      <c r="A1450"/>
      <c r="B1450"/>
      <c r="C1450"/>
      <c r="D1450" s="145"/>
      <c r="E1450" s="146"/>
      <c r="F1450" s="1"/>
      <c r="G1450"/>
    </row>
    <row r="1451" spans="1:7" x14ac:dyDescent="0.3">
      <c r="A1451"/>
      <c r="B1451"/>
      <c r="C1451"/>
      <c r="D1451" s="145"/>
      <c r="E1451" s="146"/>
      <c r="F1451" s="1"/>
      <c r="G1451"/>
    </row>
    <row r="1452" spans="1:7" x14ac:dyDescent="0.3">
      <c r="A1452"/>
      <c r="B1452"/>
      <c r="C1452"/>
      <c r="D1452" s="145"/>
      <c r="E1452" s="146"/>
      <c r="F1452" s="1"/>
      <c r="G1452"/>
    </row>
    <row r="1453" spans="1:7" x14ac:dyDescent="0.3">
      <c r="A1453"/>
      <c r="B1453"/>
      <c r="C1453"/>
      <c r="D1453" s="145"/>
      <c r="E1453" s="146"/>
      <c r="F1453" s="1"/>
      <c r="G1453"/>
    </row>
    <row r="1454" spans="1:7" x14ac:dyDescent="0.3">
      <c r="A1454"/>
      <c r="B1454"/>
      <c r="C1454"/>
      <c r="D1454" s="145"/>
      <c r="E1454" s="146"/>
      <c r="F1454" s="1"/>
      <c r="G1454"/>
    </row>
    <row r="1455" spans="1:7" x14ac:dyDescent="0.3">
      <c r="A1455"/>
      <c r="B1455"/>
      <c r="C1455"/>
      <c r="D1455" s="145"/>
      <c r="E1455" s="146"/>
      <c r="F1455" s="1"/>
      <c r="G1455"/>
    </row>
    <row r="1456" spans="1:7" x14ac:dyDescent="0.3">
      <c r="A1456"/>
      <c r="B1456"/>
      <c r="C1456"/>
      <c r="D1456" s="145"/>
      <c r="E1456" s="146"/>
      <c r="F1456" s="1"/>
      <c r="G1456"/>
    </row>
    <row r="1457" spans="1:7" x14ac:dyDescent="0.3">
      <c r="A1457"/>
      <c r="B1457"/>
      <c r="C1457"/>
      <c r="D1457" s="145"/>
      <c r="E1457" s="146"/>
      <c r="F1457" s="1"/>
      <c r="G1457"/>
    </row>
    <row r="1458" spans="1:7" x14ac:dyDescent="0.3">
      <c r="A1458"/>
      <c r="B1458"/>
      <c r="C1458"/>
      <c r="D1458" s="145"/>
      <c r="E1458" s="146"/>
      <c r="F1458" s="1"/>
      <c r="G1458"/>
    </row>
    <row r="1459" spans="1:7" x14ac:dyDescent="0.3">
      <c r="A1459"/>
      <c r="B1459"/>
      <c r="C1459"/>
      <c r="D1459" s="145"/>
      <c r="E1459" s="146"/>
      <c r="F1459" s="1"/>
      <c r="G1459"/>
    </row>
    <row r="1460" spans="1:7" x14ac:dyDescent="0.3">
      <c r="A1460"/>
      <c r="B1460"/>
      <c r="C1460"/>
      <c r="D1460" s="145"/>
      <c r="E1460" s="146"/>
      <c r="F1460" s="1"/>
      <c r="G1460"/>
    </row>
    <row r="1461" spans="1:7" x14ac:dyDescent="0.3">
      <c r="A1461"/>
      <c r="B1461"/>
      <c r="C1461"/>
      <c r="D1461" s="145"/>
      <c r="E1461" s="146"/>
      <c r="F1461" s="1"/>
      <c r="G1461"/>
    </row>
    <row r="1462" spans="1:7" x14ac:dyDescent="0.3">
      <c r="A1462"/>
      <c r="B1462"/>
      <c r="C1462"/>
      <c r="D1462" s="145"/>
      <c r="E1462" s="146"/>
      <c r="F1462" s="1"/>
      <c r="G1462"/>
    </row>
    <row r="1463" spans="1:7" x14ac:dyDescent="0.3">
      <c r="A1463"/>
      <c r="B1463"/>
      <c r="C1463"/>
      <c r="D1463" s="145"/>
      <c r="E1463" s="146"/>
      <c r="F1463" s="1"/>
      <c r="G1463"/>
    </row>
    <row r="1464" spans="1:7" x14ac:dyDescent="0.3">
      <c r="A1464"/>
      <c r="B1464"/>
      <c r="C1464"/>
      <c r="D1464" s="145"/>
      <c r="E1464" s="146"/>
      <c r="F1464" s="1"/>
      <c r="G1464"/>
    </row>
    <row r="1465" spans="1:7" x14ac:dyDescent="0.3">
      <c r="A1465"/>
      <c r="B1465"/>
      <c r="C1465"/>
      <c r="D1465" s="145"/>
      <c r="E1465" s="146"/>
      <c r="F1465" s="1"/>
      <c r="G1465"/>
    </row>
    <row r="1466" spans="1:7" x14ac:dyDescent="0.3">
      <c r="A1466"/>
      <c r="B1466"/>
      <c r="C1466"/>
      <c r="D1466" s="145"/>
      <c r="E1466" s="146"/>
      <c r="F1466" s="1"/>
      <c r="G1466"/>
    </row>
    <row r="1467" spans="1:7" x14ac:dyDescent="0.3">
      <c r="A1467"/>
      <c r="B1467"/>
      <c r="C1467"/>
      <c r="D1467" s="145"/>
      <c r="E1467" s="146"/>
      <c r="F1467" s="1"/>
      <c r="G1467"/>
    </row>
    <row r="1468" spans="1:7" x14ac:dyDescent="0.3">
      <c r="A1468"/>
      <c r="B1468"/>
      <c r="C1468"/>
      <c r="D1468" s="145"/>
      <c r="E1468" s="146"/>
      <c r="F1468" s="1"/>
      <c r="G1468"/>
    </row>
    <row r="1469" spans="1:7" x14ac:dyDescent="0.3">
      <c r="A1469"/>
      <c r="B1469"/>
      <c r="C1469"/>
      <c r="D1469" s="145"/>
      <c r="E1469" s="146"/>
      <c r="F1469" s="1"/>
      <c r="G1469"/>
    </row>
    <row r="1470" spans="1:7" x14ac:dyDescent="0.3">
      <c r="A1470"/>
      <c r="B1470"/>
      <c r="C1470"/>
      <c r="D1470" s="145"/>
      <c r="E1470" s="146"/>
      <c r="F1470" s="1"/>
      <c r="G1470"/>
    </row>
    <row r="1471" spans="1:7" x14ac:dyDescent="0.3">
      <c r="A1471"/>
      <c r="B1471"/>
      <c r="C1471"/>
      <c r="D1471" s="145"/>
      <c r="E1471" s="146"/>
      <c r="F1471" s="1"/>
      <c r="G1471"/>
    </row>
    <row r="1472" spans="1:7" x14ac:dyDescent="0.3">
      <c r="A1472"/>
      <c r="B1472"/>
      <c r="C1472"/>
      <c r="D1472" s="145"/>
      <c r="E1472" s="146"/>
      <c r="F1472" s="1"/>
      <c r="G1472"/>
    </row>
    <row r="1473" spans="1:7" x14ac:dyDescent="0.3">
      <c r="A1473"/>
      <c r="B1473"/>
      <c r="C1473"/>
      <c r="D1473" s="145"/>
      <c r="E1473" s="146"/>
      <c r="F1473" s="1"/>
      <c r="G1473"/>
    </row>
    <row r="1474" spans="1:7" x14ac:dyDescent="0.3">
      <c r="A1474"/>
      <c r="B1474"/>
      <c r="C1474"/>
      <c r="D1474" s="145"/>
      <c r="E1474" s="146"/>
      <c r="F1474" s="1"/>
      <c r="G1474"/>
    </row>
    <row r="1475" spans="1:7" x14ac:dyDescent="0.3">
      <c r="A1475"/>
      <c r="B1475"/>
      <c r="C1475"/>
      <c r="D1475" s="145"/>
      <c r="E1475" s="146"/>
      <c r="F1475" s="1"/>
      <c r="G1475"/>
    </row>
    <row r="1476" spans="1:7" x14ac:dyDescent="0.3">
      <c r="A1476"/>
      <c r="B1476"/>
      <c r="C1476"/>
      <c r="D1476" s="145"/>
      <c r="E1476" s="146"/>
      <c r="F1476" s="1"/>
      <c r="G1476"/>
    </row>
    <row r="1477" spans="1:7" x14ac:dyDescent="0.3">
      <c r="A1477"/>
      <c r="B1477"/>
      <c r="C1477"/>
      <c r="D1477" s="145"/>
      <c r="E1477" s="146"/>
      <c r="F1477" s="1"/>
      <c r="G1477"/>
    </row>
    <row r="1478" spans="1:7" x14ac:dyDescent="0.3">
      <c r="A1478"/>
      <c r="B1478"/>
      <c r="C1478"/>
      <c r="D1478" s="145"/>
      <c r="E1478" s="146"/>
      <c r="F1478" s="1"/>
      <c r="G1478"/>
    </row>
    <row r="1479" spans="1:7" x14ac:dyDescent="0.3">
      <c r="A1479"/>
      <c r="B1479"/>
      <c r="C1479"/>
      <c r="D1479" s="145"/>
      <c r="E1479" s="146"/>
      <c r="F1479" s="1"/>
      <c r="G1479"/>
    </row>
    <row r="1480" spans="1:7" x14ac:dyDescent="0.3">
      <c r="A1480"/>
      <c r="B1480"/>
      <c r="C1480"/>
      <c r="D1480" s="145"/>
      <c r="E1480" s="146"/>
      <c r="F1480" s="1"/>
      <c r="G1480"/>
    </row>
    <row r="1481" spans="1:7" x14ac:dyDescent="0.3">
      <c r="A1481"/>
      <c r="B1481"/>
      <c r="C1481"/>
      <c r="D1481" s="145"/>
      <c r="E1481" s="146"/>
      <c r="F1481" s="1"/>
      <c r="G1481"/>
    </row>
    <row r="1482" spans="1:7" x14ac:dyDescent="0.3">
      <c r="A1482"/>
      <c r="B1482"/>
      <c r="C1482"/>
      <c r="D1482" s="145"/>
      <c r="E1482" s="146"/>
      <c r="F1482" s="1"/>
      <c r="G1482"/>
    </row>
    <row r="1483" spans="1:7" x14ac:dyDescent="0.3">
      <c r="A1483"/>
      <c r="B1483"/>
      <c r="C1483"/>
      <c r="D1483" s="145"/>
      <c r="E1483" s="146"/>
      <c r="F1483" s="1"/>
      <c r="G1483"/>
    </row>
    <row r="1484" spans="1:7" x14ac:dyDescent="0.3">
      <c r="A1484"/>
      <c r="B1484"/>
      <c r="C1484"/>
      <c r="D1484" s="145"/>
      <c r="E1484" s="146"/>
      <c r="F1484" s="1"/>
      <c r="G1484"/>
    </row>
    <row r="1485" spans="1:7" x14ac:dyDescent="0.3">
      <c r="A1485"/>
      <c r="B1485"/>
      <c r="C1485"/>
      <c r="D1485" s="145"/>
      <c r="E1485" s="146"/>
      <c r="F1485" s="1"/>
      <c r="G1485"/>
    </row>
    <row r="1486" spans="1:7" x14ac:dyDescent="0.3">
      <c r="A1486"/>
      <c r="B1486"/>
      <c r="C1486"/>
      <c r="D1486" s="145"/>
      <c r="E1486" s="146"/>
      <c r="F1486" s="1"/>
      <c r="G1486"/>
    </row>
    <row r="1487" spans="1:7" x14ac:dyDescent="0.3">
      <c r="A1487"/>
      <c r="B1487"/>
      <c r="C1487"/>
      <c r="D1487" s="145"/>
      <c r="E1487" s="146"/>
      <c r="F1487" s="1"/>
      <c r="G1487"/>
    </row>
    <row r="1488" spans="1:7" x14ac:dyDescent="0.3">
      <c r="A1488"/>
      <c r="B1488"/>
      <c r="C1488"/>
      <c r="D1488" s="145"/>
      <c r="E1488" s="146"/>
      <c r="F1488" s="1"/>
      <c r="G1488"/>
    </row>
    <row r="1489" spans="1:7" x14ac:dyDescent="0.3">
      <c r="A1489"/>
      <c r="B1489"/>
      <c r="C1489"/>
      <c r="D1489" s="145"/>
      <c r="E1489" s="146"/>
      <c r="F1489" s="1"/>
      <c r="G1489"/>
    </row>
    <row r="1490" spans="1:7" x14ac:dyDescent="0.3">
      <c r="A1490"/>
      <c r="B1490"/>
      <c r="C1490"/>
      <c r="D1490" s="145"/>
      <c r="E1490" s="146"/>
      <c r="F1490" s="1"/>
      <c r="G1490"/>
    </row>
    <row r="1491" spans="1:7" x14ac:dyDescent="0.3">
      <c r="A1491"/>
      <c r="B1491"/>
      <c r="C1491"/>
      <c r="D1491" s="145"/>
      <c r="E1491" s="146"/>
      <c r="F1491" s="1"/>
      <c r="G1491"/>
    </row>
    <row r="1492" spans="1:7" x14ac:dyDescent="0.3">
      <c r="A1492"/>
      <c r="B1492"/>
      <c r="C1492"/>
      <c r="D1492" s="145"/>
      <c r="E1492" s="146"/>
      <c r="F1492" s="1"/>
      <c r="G1492"/>
    </row>
    <row r="1493" spans="1:7" x14ac:dyDescent="0.3">
      <c r="A1493"/>
      <c r="B1493"/>
      <c r="C1493"/>
      <c r="D1493" s="145"/>
      <c r="E1493" s="146"/>
      <c r="F1493" s="1"/>
      <c r="G1493"/>
    </row>
    <row r="1494" spans="1:7" x14ac:dyDescent="0.3">
      <c r="A1494"/>
      <c r="B1494"/>
      <c r="C1494"/>
      <c r="D1494" s="145"/>
      <c r="E1494" s="146"/>
      <c r="F1494" s="1"/>
      <c r="G1494"/>
    </row>
    <row r="1495" spans="1:7" x14ac:dyDescent="0.3">
      <c r="A1495"/>
      <c r="B1495"/>
      <c r="C1495"/>
      <c r="D1495" s="145"/>
      <c r="E1495" s="146"/>
      <c r="F1495" s="1"/>
      <c r="G1495"/>
    </row>
    <row r="1496" spans="1:7" x14ac:dyDescent="0.3">
      <c r="A1496"/>
      <c r="B1496"/>
      <c r="C1496"/>
      <c r="D1496" s="145"/>
      <c r="E1496" s="146"/>
      <c r="F1496" s="1"/>
      <c r="G1496"/>
    </row>
    <row r="1497" spans="1:7" x14ac:dyDescent="0.3">
      <c r="A1497"/>
      <c r="B1497"/>
      <c r="C1497"/>
      <c r="D1497" s="145"/>
      <c r="E1497" s="146"/>
      <c r="F1497" s="1"/>
      <c r="G1497"/>
    </row>
    <row r="1498" spans="1:7" x14ac:dyDescent="0.3">
      <c r="A1498"/>
      <c r="B1498"/>
      <c r="C1498"/>
      <c r="D1498" s="145"/>
      <c r="E1498" s="146"/>
      <c r="F1498" s="1"/>
      <c r="G1498"/>
    </row>
    <row r="1499" spans="1:7" x14ac:dyDescent="0.3">
      <c r="A1499"/>
      <c r="B1499"/>
      <c r="C1499"/>
      <c r="D1499" s="145"/>
      <c r="E1499" s="146"/>
      <c r="F1499" s="1"/>
      <c r="G1499"/>
    </row>
    <row r="1500" spans="1:7" x14ac:dyDescent="0.3">
      <c r="A1500"/>
      <c r="B1500"/>
      <c r="C1500"/>
      <c r="D1500" s="145"/>
      <c r="E1500" s="146"/>
      <c r="F1500" s="1"/>
      <c r="G1500"/>
    </row>
    <row r="1501" spans="1:7" x14ac:dyDescent="0.3">
      <c r="A1501"/>
      <c r="B1501"/>
      <c r="C1501"/>
      <c r="D1501" s="145"/>
      <c r="E1501" s="146"/>
      <c r="F1501" s="1"/>
      <c r="G1501"/>
    </row>
    <row r="1502" spans="1:7" x14ac:dyDescent="0.3">
      <c r="A1502"/>
      <c r="B1502"/>
      <c r="C1502"/>
      <c r="D1502" s="145"/>
      <c r="E1502" s="146"/>
      <c r="F1502" s="1"/>
      <c r="G1502"/>
    </row>
    <row r="1503" spans="1:7" x14ac:dyDescent="0.3">
      <c r="A1503"/>
      <c r="B1503"/>
      <c r="C1503"/>
      <c r="D1503" s="145"/>
      <c r="E1503" s="146"/>
      <c r="F1503" s="1"/>
      <c r="G1503"/>
    </row>
    <row r="1504" spans="1:7" x14ac:dyDescent="0.3">
      <c r="A1504"/>
      <c r="B1504"/>
      <c r="C1504"/>
      <c r="D1504" s="145"/>
      <c r="E1504" s="146"/>
      <c r="F1504" s="1"/>
      <c r="G1504"/>
    </row>
    <row r="1505" spans="1:7" x14ac:dyDescent="0.3">
      <c r="A1505"/>
      <c r="B1505"/>
      <c r="C1505"/>
      <c r="D1505" s="145"/>
      <c r="E1505" s="146"/>
      <c r="F1505" s="1"/>
      <c r="G1505"/>
    </row>
    <row r="1506" spans="1:7" x14ac:dyDescent="0.3">
      <c r="A1506"/>
      <c r="B1506"/>
      <c r="C1506"/>
      <c r="D1506" s="145"/>
      <c r="E1506" s="146"/>
      <c r="F1506" s="1"/>
      <c r="G1506"/>
    </row>
    <row r="1507" spans="1:7" x14ac:dyDescent="0.3">
      <c r="A1507"/>
      <c r="B1507"/>
      <c r="C1507"/>
      <c r="D1507" s="145"/>
      <c r="E1507" s="146"/>
      <c r="F1507" s="1"/>
      <c r="G1507"/>
    </row>
    <row r="1508" spans="1:7" x14ac:dyDescent="0.3">
      <c r="A1508"/>
      <c r="B1508"/>
      <c r="C1508"/>
      <c r="D1508" s="145"/>
      <c r="E1508" s="146"/>
      <c r="F1508" s="1"/>
      <c r="G1508"/>
    </row>
    <row r="1509" spans="1:7" x14ac:dyDescent="0.3">
      <c r="A1509"/>
      <c r="B1509"/>
      <c r="C1509"/>
      <c r="D1509" s="145"/>
      <c r="E1509" s="146"/>
      <c r="F1509" s="1"/>
      <c r="G1509"/>
    </row>
    <row r="1510" spans="1:7" x14ac:dyDescent="0.3">
      <c r="A1510"/>
      <c r="B1510"/>
      <c r="C1510"/>
      <c r="D1510" s="145"/>
      <c r="E1510" s="146"/>
      <c r="F1510" s="1"/>
      <c r="G1510"/>
    </row>
    <row r="1511" spans="1:7" x14ac:dyDescent="0.3">
      <c r="A1511"/>
      <c r="B1511"/>
      <c r="C1511"/>
      <c r="D1511" s="145"/>
      <c r="E1511" s="146"/>
      <c r="F1511" s="1"/>
      <c r="G1511"/>
    </row>
    <row r="1512" spans="1:7" x14ac:dyDescent="0.3">
      <c r="A1512"/>
      <c r="B1512"/>
      <c r="C1512"/>
      <c r="D1512" s="145"/>
      <c r="E1512" s="146"/>
      <c r="F1512" s="1"/>
      <c r="G1512"/>
    </row>
    <row r="1513" spans="1:7" x14ac:dyDescent="0.3">
      <c r="A1513"/>
      <c r="B1513"/>
      <c r="C1513"/>
      <c r="D1513" s="145"/>
      <c r="E1513" s="146"/>
      <c r="F1513" s="1"/>
      <c r="G1513"/>
    </row>
    <row r="1514" spans="1:7" x14ac:dyDescent="0.3">
      <c r="A1514"/>
      <c r="B1514"/>
      <c r="C1514"/>
      <c r="D1514" s="145"/>
      <c r="E1514" s="146"/>
      <c r="F1514" s="1"/>
      <c r="G1514"/>
    </row>
    <row r="1515" spans="1:7" x14ac:dyDescent="0.3">
      <c r="A1515"/>
      <c r="B1515"/>
      <c r="C1515"/>
      <c r="D1515" s="145"/>
      <c r="E1515" s="146"/>
      <c r="F1515" s="1"/>
      <c r="G1515"/>
    </row>
    <row r="1516" spans="1:7" x14ac:dyDescent="0.3">
      <c r="A1516"/>
      <c r="B1516"/>
      <c r="C1516"/>
      <c r="D1516" s="145"/>
      <c r="E1516" s="146"/>
      <c r="F1516" s="1"/>
      <c r="G1516"/>
    </row>
    <row r="1517" spans="1:7" x14ac:dyDescent="0.3">
      <c r="A1517"/>
      <c r="B1517"/>
      <c r="C1517"/>
      <c r="D1517" s="145"/>
      <c r="E1517" s="146"/>
      <c r="F1517" s="1"/>
      <c r="G1517"/>
    </row>
    <row r="1518" spans="1:7" x14ac:dyDescent="0.3">
      <c r="A1518"/>
      <c r="B1518"/>
      <c r="C1518"/>
      <c r="D1518" s="145"/>
      <c r="E1518" s="146"/>
      <c r="F1518" s="1"/>
      <c r="G1518"/>
    </row>
    <row r="1519" spans="1:7" x14ac:dyDescent="0.3">
      <c r="A1519"/>
      <c r="B1519"/>
      <c r="C1519"/>
      <c r="D1519" s="145"/>
      <c r="E1519" s="146"/>
      <c r="F1519" s="1"/>
      <c r="G1519"/>
    </row>
    <row r="1520" spans="1:7" x14ac:dyDescent="0.3">
      <c r="A1520"/>
      <c r="B1520"/>
      <c r="C1520"/>
      <c r="D1520" s="145"/>
      <c r="E1520" s="146"/>
      <c r="F1520" s="1"/>
      <c r="G1520"/>
    </row>
    <row r="1521" spans="1:7" x14ac:dyDescent="0.3">
      <c r="A1521"/>
      <c r="B1521"/>
      <c r="C1521"/>
      <c r="D1521" s="145"/>
      <c r="E1521" s="146"/>
      <c r="F1521" s="1"/>
      <c r="G1521"/>
    </row>
    <row r="1522" spans="1:7" x14ac:dyDescent="0.3">
      <c r="A1522"/>
      <c r="B1522"/>
      <c r="C1522"/>
      <c r="D1522" s="145"/>
      <c r="E1522" s="146"/>
      <c r="F1522" s="1"/>
      <c r="G1522"/>
    </row>
    <row r="1523" spans="1:7" x14ac:dyDescent="0.3">
      <c r="A1523"/>
      <c r="B1523"/>
      <c r="C1523"/>
      <c r="D1523" s="145"/>
      <c r="E1523" s="146"/>
      <c r="F1523" s="1"/>
      <c r="G1523"/>
    </row>
    <row r="1524" spans="1:7" x14ac:dyDescent="0.3">
      <c r="A1524"/>
      <c r="B1524"/>
      <c r="C1524"/>
      <c r="D1524" s="145"/>
      <c r="E1524" s="146"/>
      <c r="F1524" s="1"/>
      <c r="G1524"/>
    </row>
    <row r="1525" spans="1:7" x14ac:dyDescent="0.3">
      <c r="A1525"/>
      <c r="B1525"/>
      <c r="C1525"/>
      <c r="D1525" s="145"/>
      <c r="E1525" s="146"/>
      <c r="F1525" s="1"/>
      <c r="G1525"/>
    </row>
    <row r="1526" spans="1:7" x14ac:dyDescent="0.3">
      <c r="A1526"/>
      <c r="B1526"/>
      <c r="C1526"/>
      <c r="D1526" s="145"/>
      <c r="E1526" s="146"/>
      <c r="F1526" s="1"/>
      <c r="G1526"/>
    </row>
    <row r="1527" spans="1:7" x14ac:dyDescent="0.3">
      <c r="A1527"/>
      <c r="B1527"/>
      <c r="C1527"/>
      <c r="D1527" s="145"/>
      <c r="E1527" s="146"/>
      <c r="F1527" s="1"/>
      <c r="G1527"/>
    </row>
    <row r="1528" spans="1:7" x14ac:dyDescent="0.3">
      <c r="A1528"/>
      <c r="B1528"/>
      <c r="C1528"/>
      <c r="D1528" s="145"/>
      <c r="E1528" s="146"/>
      <c r="F1528" s="1"/>
      <c r="G1528"/>
    </row>
    <row r="1529" spans="1:7" x14ac:dyDescent="0.3">
      <c r="A1529"/>
      <c r="B1529"/>
      <c r="C1529"/>
      <c r="D1529" s="145"/>
      <c r="E1529" s="146"/>
      <c r="F1529" s="1"/>
      <c r="G1529"/>
    </row>
    <row r="1530" spans="1:7" x14ac:dyDescent="0.3">
      <c r="A1530"/>
      <c r="B1530"/>
      <c r="C1530"/>
      <c r="D1530" s="145"/>
      <c r="E1530" s="146"/>
      <c r="F1530" s="1"/>
      <c r="G1530"/>
    </row>
    <row r="1531" spans="1:7" x14ac:dyDescent="0.3">
      <c r="A1531"/>
      <c r="B1531"/>
      <c r="C1531"/>
      <c r="D1531" s="145"/>
      <c r="E1531" s="146"/>
      <c r="F1531" s="1"/>
      <c r="G1531"/>
    </row>
    <row r="1532" spans="1:7" x14ac:dyDescent="0.3">
      <c r="A1532"/>
      <c r="B1532"/>
      <c r="C1532"/>
      <c r="D1532" s="145"/>
      <c r="E1532" s="146"/>
      <c r="F1532" s="1"/>
      <c r="G1532"/>
    </row>
    <row r="1533" spans="1:7" x14ac:dyDescent="0.3">
      <c r="A1533"/>
      <c r="B1533"/>
      <c r="C1533"/>
      <c r="D1533" s="145"/>
      <c r="E1533" s="146"/>
      <c r="F1533" s="1"/>
      <c r="G1533"/>
    </row>
    <row r="1534" spans="1:7" x14ac:dyDescent="0.3">
      <c r="A1534"/>
      <c r="B1534"/>
      <c r="C1534"/>
      <c r="D1534" s="145"/>
      <c r="E1534" s="146"/>
      <c r="F1534" s="1"/>
      <c r="G1534"/>
    </row>
    <row r="1535" spans="1:7" x14ac:dyDescent="0.3">
      <c r="A1535"/>
      <c r="B1535"/>
      <c r="C1535"/>
      <c r="D1535" s="145"/>
      <c r="E1535" s="146"/>
      <c r="F1535" s="1"/>
      <c r="G1535"/>
    </row>
    <row r="1536" spans="1:7" x14ac:dyDescent="0.3">
      <c r="A1536"/>
      <c r="B1536"/>
      <c r="C1536"/>
      <c r="D1536" s="145"/>
      <c r="E1536" s="146"/>
      <c r="F1536" s="1"/>
      <c r="G1536"/>
    </row>
    <row r="1537" spans="1:7" x14ac:dyDescent="0.3">
      <c r="A1537"/>
      <c r="B1537"/>
      <c r="C1537"/>
      <c r="D1537" s="145"/>
      <c r="E1537" s="146"/>
      <c r="F1537" s="1"/>
      <c r="G1537"/>
    </row>
    <row r="1538" spans="1:7" x14ac:dyDescent="0.3">
      <c r="A1538"/>
      <c r="B1538"/>
      <c r="C1538"/>
      <c r="D1538" s="145"/>
      <c r="E1538" s="146"/>
      <c r="F1538" s="1"/>
      <c r="G1538"/>
    </row>
    <row r="1539" spans="1:7" x14ac:dyDescent="0.3">
      <c r="A1539"/>
      <c r="B1539"/>
      <c r="C1539"/>
      <c r="D1539" s="145"/>
      <c r="E1539" s="146"/>
      <c r="F1539" s="1"/>
      <c r="G1539"/>
    </row>
    <row r="1540" spans="1:7" x14ac:dyDescent="0.3">
      <c r="A1540"/>
      <c r="B1540"/>
      <c r="C1540"/>
      <c r="D1540" s="145"/>
      <c r="E1540" s="146"/>
      <c r="F1540" s="1"/>
      <c r="G1540"/>
    </row>
    <row r="1541" spans="1:7" x14ac:dyDescent="0.3">
      <c r="A1541"/>
      <c r="B1541"/>
      <c r="C1541"/>
      <c r="D1541" s="145"/>
      <c r="E1541" s="146"/>
      <c r="F1541" s="1"/>
      <c r="G1541"/>
    </row>
    <row r="1542" spans="1:7" x14ac:dyDescent="0.3">
      <c r="A1542"/>
      <c r="B1542"/>
      <c r="C1542"/>
      <c r="D1542" s="145"/>
      <c r="E1542" s="146"/>
      <c r="F1542" s="1"/>
      <c r="G1542"/>
    </row>
    <row r="1543" spans="1:7" x14ac:dyDescent="0.3">
      <c r="A1543"/>
      <c r="B1543"/>
      <c r="C1543"/>
      <c r="D1543" s="145"/>
      <c r="E1543" s="146"/>
      <c r="F1543" s="1"/>
      <c r="G1543"/>
    </row>
    <row r="1544" spans="1:7" x14ac:dyDescent="0.3">
      <c r="A1544"/>
      <c r="B1544"/>
      <c r="C1544"/>
      <c r="D1544" s="145"/>
      <c r="E1544" s="146"/>
      <c r="F1544" s="1"/>
      <c r="G1544"/>
    </row>
    <row r="1545" spans="1:7" x14ac:dyDescent="0.3">
      <c r="A1545"/>
      <c r="B1545"/>
      <c r="C1545"/>
      <c r="D1545" s="145"/>
      <c r="E1545" s="146"/>
      <c r="F1545" s="1"/>
      <c r="G1545"/>
    </row>
    <row r="1546" spans="1:7" x14ac:dyDescent="0.3">
      <c r="A1546"/>
      <c r="B1546"/>
      <c r="C1546"/>
      <c r="D1546" s="145"/>
      <c r="E1546" s="146"/>
      <c r="F1546" s="1"/>
      <c r="G1546"/>
    </row>
    <row r="1547" spans="1:7" x14ac:dyDescent="0.3">
      <c r="A1547"/>
      <c r="B1547"/>
      <c r="C1547"/>
      <c r="D1547" s="145"/>
      <c r="E1547" s="146"/>
      <c r="F1547" s="1"/>
      <c r="G1547"/>
    </row>
    <row r="1548" spans="1:7" x14ac:dyDescent="0.3">
      <c r="A1548"/>
      <c r="B1548"/>
      <c r="C1548"/>
      <c r="D1548" s="145"/>
      <c r="E1548" s="146"/>
      <c r="F1548" s="1"/>
      <c r="G1548"/>
    </row>
    <row r="1549" spans="1:7" x14ac:dyDescent="0.3">
      <c r="A1549"/>
      <c r="B1549"/>
      <c r="C1549"/>
      <c r="D1549" s="145"/>
      <c r="E1549" s="146"/>
      <c r="F1549" s="1"/>
      <c r="G1549"/>
    </row>
    <row r="1550" spans="1:7" x14ac:dyDescent="0.3">
      <c r="A1550"/>
      <c r="B1550"/>
      <c r="C1550"/>
      <c r="D1550" s="145"/>
      <c r="E1550" s="146"/>
      <c r="F1550" s="1"/>
      <c r="G1550"/>
    </row>
    <row r="1551" spans="1:7" x14ac:dyDescent="0.3">
      <c r="A1551"/>
      <c r="B1551"/>
      <c r="C1551"/>
      <c r="D1551" s="145"/>
      <c r="E1551" s="146"/>
      <c r="F1551" s="1"/>
      <c r="G1551"/>
    </row>
    <row r="1552" spans="1:7" x14ac:dyDescent="0.3">
      <c r="A1552"/>
      <c r="B1552"/>
      <c r="C1552"/>
      <c r="D1552" s="145"/>
      <c r="E1552" s="146"/>
      <c r="F1552" s="1"/>
      <c r="G1552"/>
    </row>
    <row r="1553" spans="1:7" x14ac:dyDescent="0.3">
      <c r="A1553"/>
      <c r="B1553"/>
      <c r="C1553"/>
      <c r="D1553" s="145"/>
      <c r="E1553" s="146"/>
      <c r="F1553" s="1"/>
      <c r="G1553"/>
    </row>
    <row r="1554" spans="1:7" x14ac:dyDescent="0.3">
      <c r="A1554"/>
      <c r="B1554"/>
      <c r="C1554"/>
      <c r="D1554" s="145"/>
      <c r="E1554" s="146"/>
      <c r="F1554" s="1"/>
      <c r="G1554"/>
    </row>
    <row r="1555" spans="1:7" x14ac:dyDescent="0.3">
      <c r="A1555"/>
      <c r="B1555"/>
      <c r="C1555"/>
      <c r="D1555" s="145"/>
      <c r="E1555" s="146"/>
      <c r="F1555" s="1"/>
      <c r="G1555"/>
    </row>
    <row r="1556" spans="1:7" x14ac:dyDescent="0.3">
      <c r="A1556"/>
      <c r="B1556"/>
      <c r="C1556"/>
      <c r="D1556" s="145"/>
      <c r="E1556" s="146"/>
      <c r="F1556" s="1"/>
      <c r="G1556"/>
    </row>
    <row r="1557" spans="1:7" x14ac:dyDescent="0.3">
      <c r="A1557"/>
      <c r="B1557"/>
      <c r="C1557"/>
      <c r="D1557" s="145"/>
      <c r="E1557" s="146"/>
      <c r="F1557" s="1"/>
      <c r="G1557"/>
    </row>
    <row r="1558" spans="1:7" x14ac:dyDescent="0.3">
      <c r="A1558"/>
      <c r="B1558"/>
      <c r="C1558"/>
      <c r="D1558" s="145"/>
      <c r="E1558" s="146"/>
      <c r="F1558" s="1"/>
      <c r="G1558"/>
    </row>
    <row r="1559" spans="1:7" x14ac:dyDescent="0.3">
      <c r="A1559"/>
      <c r="B1559"/>
      <c r="C1559"/>
      <c r="D1559" s="145"/>
      <c r="E1559" s="146"/>
      <c r="F1559" s="1"/>
      <c r="G1559"/>
    </row>
    <row r="1560" spans="1:7" x14ac:dyDescent="0.3">
      <c r="A1560"/>
      <c r="B1560"/>
      <c r="C1560"/>
      <c r="D1560" s="145"/>
      <c r="E1560" s="146"/>
      <c r="F1560" s="1"/>
      <c r="G1560"/>
    </row>
    <row r="1561" spans="1:7" x14ac:dyDescent="0.3">
      <c r="A1561"/>
      <c r="B1561"/>
      <c r="C1561"/>
      <c r="D1561" s="145"/>
      <c r="E1561" s="146"/>
      <c r="F1561" s="1"/>
      <c r="G1561"/>
    </row>
    <row r="1562" spans="1:7" x14ac:dyDescent="0.3">
      <c r="A1562"/>
      <c r="B1562"/>
      <c r="C1562"/>
      <c r="D1562" s="145"/>
      <c r="E1562" s="146"/>
      <c r="F1562" s="1"/>
      <c r="G1562"/>
    </row>
    <row r="1563" spans="1:7" x14ac:dyDescent="0.3">
      <c r="A1563"/>
      <c r="B1563"/>
      <c r="C1563"/>
      <c r="D1563" s="145"/>
      <c r="E1563" s="146"/>
      <c r="F1563" s="1"/>
      <c r="G1563"/>
    </row>
    <row r="1564" spans="1:7" x14ac:dyDescent="0.3">
      <c r="A1564"/>
      <c r="B1564"/>
      <c r="C1564"/>
      <c r="D1564" s="145"/>
      <c r="E1564" s="146"/>
      <c r="F1564" s="1"/>
      <c r="G1564"/>
    </row>
    <row r="1565" spans="1:7" x14ac:dyDescent="0.3">
      <c r="A1565"/>
      <c r="B1565"/>
      <c r="C1565"/>
      <c r="D1565" s="145"/>
      <c r="E1565" s="146"/>
      <c r="F1565" s="1"/>
      <c r="G1565"/>
    </row>
    <row r="1566" spans="1:7" x14ac:dyDescent="0.3">
      <c r="A1566"/>
      <c r="B1566"/>
      <c r="C1566"/>
      <c r="D1566" s="145"/>
      <c r="E1566" s="146"/>
      <c r="F1566" s="1"/>
      <c r="G1566"/>
    </row>
    <row r="1567" spans="1:7" x14ac:dyDescent="0.3">
      <c r="A1567"/>
      <c r="B1567"/>
      <c r="C1567"/>
      <c r="D1567" s="145"/>
      <c r="E1567" s="146"/>
      <c r="F1567" s="1"/>
      <c r="G1567"/>
    </row>
    <row r="1568" spans="1:7" x14ac:dyDescent="0.3">
      <c r="A1568"/>
      <c r="B1568"/>
      <c r="C1568"/>
      <c r="D1568" s="145"/>
      <c r="E1568" s="146"/>
      <c r="F1568" s="1"/>
      <c r="G1568"/>
    </row>
    <row r="1569" spans="1:7" x14ac:dyDescent="0.3">
      <c r="A1569"/>
      <c r="B1569"/>
      <c r="C1569"/>
      <c r="D1569" s="145"/>
      <c r="E1569" s="146"/>
      <c r="F1569" s="1"/>
      <c r="G1569"/>
    </row>
    <row r="1570" spans="1:7" x14ac:dyDescent="0.3">
      <c r="A1570"/>
      <c r="B1570"/>
      <c r="C1570"/>
      <c r="D1570" s="145"/>
      <c r="E1570" s="146"/>
      <c r="F1570" s="1"/>
      <c r="G1570"/>
    </row>
    <row r="1571" spans="1:7" x14ac:dyDescent="0.3">
      <c r="A1571"/>
      <c r="B1571"/>
      <c r="C1571"/>
      <c r="D1571" s="145"/>
      <c r="E1571" s="146"/>
      <c r="F1571" s="1"/>
      <c r="G1571"/>
    </row>
    <row r="1572" spans="1:7" x14ac:dyDescent="0.3">
      <c r="A1572"/>
      <c r="B1572"/>
      <c r="C1572"/>
      <c r="D1572" s="145"/>
      <c r="E1572" s="146"/>
      <c r="F1572" s="1"/>
      <c r="G1572"/>
    </row>
    <row r="1573" spans="1:7" x14ac:dyDescent="0.3">
      <c r="A1573"/>
      <c r="B1573"/>
      <c r="C1573"/>
      <c r="D1573" s="145"/>
      <c r="E1573" s="146"/>
      <c r="F1573" s="1"/>
      <c r="G1573"/>
    </row>
    <row r="1574" spans="1:7" x14ac:dyDescent="0.3">
      <c r="A1574"/>
      <c r="B1574"/>
      <c r="C1574"/>
      <c r="D1574" s="145"/>
      <c r="E1574" s="146"/>
      <c r="F1574" s="1"/>
      <c r="G1574"/>
    </row>
    <row r="1575" spans="1:7" x14ac:dyDescent="0.3">
      <c r="A1575"/>
      <c r="B1575"/>
      <c r="C1575"/>
      <c r="D1575" s="145"/>
      <c r="E1575" s="146"/>
      <c r="F1575" s="1"/>
      <c r="G1575"/>
    </row>
    <row r="1576" spans="1:7" x14ac:dyDescent="0.3">
      <c r="A1576"/>
      <c r="B1576"/>
      <c r="C1576"/>
      <c r="D1576" s="145"/>
      <c r="E1576" s="146"/>
      <c r="F1576" s="1"/>
      <c r="G1576"/>
    </row>
    <row r="1577" spans="1:7" x14ac:dyDescent="0.3">
      <c r="A1577"/>
      <c r="B1577"/>
      <c r="C1577"/>
      <c r="D1577" s="145"/>
      <c r="E1577" s="146"/>
      <c r="F1577" s="1"/>
      <c r="G1577"/>
    </row>
    <row r="1578" spans="1:7" x14ac:dyDescent="0.3">
      <c r="A1578"/>
      <c r="B1578"/>
      <c r="C1578"/>
      <c r="D1578" s="145"/>
      <c r="E1578" s="146"/>
      <c r="F1578" s="1"/>
      <c r="G1578"/>
    </row>
    <row r="1579" spans="1:7" x14ac:dyDescent="0.3">
      <c r="A1579"/>
      <c r="B1579"/>
      <c r="C1579"/>
      <c r="D1579" s="145"/>
      <c r="E1579" s="146"/>
      <c r="F1579" s="1"/>
      <c r="G1579"/>
    </row>
    <row r="1580" spans="1:7" x14ac:dyDescent="0.3">
      <c r="A1580"/>
      <c r="B1580"/>
      <c r="C1580"/>
      <c r="D1580" s="145"/>
      <c r="E1580" s="146"/>
      <c r="F1580" s="1"/>
      <c r="G1580"/>
    </row>
    <row r="1581" spans="1:7" x14ac:dyDescent="0.3">
      <c r="A1581"/>
      <c r="B1581"/>
      <c r="C1581"/>
      <c r="D1581" s="145"/>
      <c r="E1581" s="146"/>
      <c r="F1581" s="1"/>
      <c r="G1581"/>
    </row>
    <row r="1582" spans="1:7" x14ac:dyDescent="0.3">
      <c r="A1582"/>
      <c r="B1582"/>
      <c r="C1582"/>
      <c r="D1582" s="145"/>
      <c r="E1582" s="146"/>
      <c r="F1582" s="1"/>
      <c r="G1582"/>
    </row>
    <row r="1583" spans="1:7" x14ac:dyDescent="0.3">
      <c r="A1583"/>
      <c r="B1583"/>
      <c r="C1583"/>
      <c r="D1583" s="145"/>
      <c r="E1583" s="146"/>
      <c r="F1583" s="1"/>
      <c r="G1583"/>
    </row>
    <row r="1584" spans="1:7" x14ac:dyDescent="0.3">
      <c r="A1584"/>
      <c r="B1584"/>
      <c r="C1584"/>
      <c r="D1584" s="145"/>
      <c r="E1584" s="146"/>
      <c r="F1584" s="1"/>
      <c r="G1584"/>
    </row>
    <row r="1585" spans="1:7" x14ac:dyDescent="0.3">
      <c r="A1585"/>
      <c r="B1585"/>
      <c r="C1585"/>
      <c r="D1585" s="145"/>
      <c r="E1585" s="146"/>
      <c r="F1585" s="1"/>
      <c r="G1585"/>
    </row>
    <row r="1586" spans="1:7" x14ac:dyDescent="0.3">
      <c r="A1586"/>
      <c r="B1586"/>
      <c r="C1586"/>
      <c r="D1586" s="145"/>
      <c r="E1586" s="146"/>
      <c r="F1586" s="1"/>
      <c r="G1586"/>
    </row>
    <row r="1587" spans="1:7" x14ac:dyDescent="0.3">
      <c r="A1587"/>
      <c r="B1587"/>
      <c r="C1587"/>
      <c r="D1587" s="145"/>
      <c r="E1587" s="146"/>
      <c r="F1587" s="1"/>
      <c r="G1587"/>
    </row>
    <row r="1588" spans="1:7" x14ac:dyDescent="0.3">
      <c r="A1588"/>
      <c r="B1588"/>
      <c r="C1588"/>
      <c r="D1588" s="145"/>
      <c r="E1588" s="146"/>
      <c r="F1588" s="1"/>
      <c r="G1588"/>
    </row>
    <row r="1589" spans="1:7" x14ac:dyDescent="0.3">
      <c r="A1589"/>
      <c r="B1589"/>
      <c r="C1589"/>
      <c r="D1589" s="145"/>
      <c r="E1589" s="146"/>
      <c r="F1589" s="1"/>
      <c r="G1589"/>
    </row>
    <row r="1590" spans="1:7" x14ac:dyDescent="0.3">
      <c r="A1590"/>
      <c r="B1590"/>
      <c r="C1590"/>
      <c r="D1590" s="145"/>
      <c r="E1590" s="146"/>
      <c r="F1590" s="1"/>
      <c r="G1590"/>
    </row>
    <row r="1591" spans="1:7" x14ac:dyDescent="0.3">
      <c r="A1591"/>
      <c r="B1591"/>
      <c r="C1591"/>
      <c r="D1591" s="145"/>
      <c r="E1591" s="146"/>
      <c r="F1591" s="1"/>
      <c r="G1591"/>
    </row>
    <row r="1592" spans="1:7" x14ac:dyDescent="0.3">
      <c r="A1592"/>
      <c r="B1592"/>
      <c r="C1592"/>
      <c r="D1592" s="145"/>
      <c r="E1592" s="146"/>
      <c r="F1592" s="1"/>
      <c r="G1592"/>
    </row>
    <row r="1593" spans="1:7" x14ac:dyDescent="0.3">
      <c r="A1593"/>
      <c r="B1593"/>
      <c r="C1593"/>
      <c r="D1593" s="145"/>
      <c r="E1593" s="146"/>
      <c r="F1593" s="1"/>
      <c r="G1593"/>
    </row>
    <row r="1594" spans="1:7" x14ac:dyDescent="0.3">
      <c r="A1594"/>
      <c r="B1594"/>
      <c r="C1594"/>
      <c r="D1594" s="145"/>
      <c r="E1594" s="146"/>
      <c r="F1594" s="1"/>
      <c r="G1594"/>
    </row>
    <row r="1595" spans="1:7" x14ac:dyDescent="0.3">
      <c r="A1595"/>
      <c r="B1595"/>
      <c r="C1595"/>
      <c r="D1595" s="145"/>
      <c r="E1595" s="146"/>
      <c r="F1595" s="1"/>
      <c r="G1595"/>
    </row>
    <row r="1596" spans="1:7" x14ac:dyDescent="0.3">
      <c r="A1596"/>
      <c r="B1596"/>
      <c r="C1596"/>
      <c r="D1596" s="145"/>
      <c r="E1596" s="146"/>
      <c r="F1596" s="1"/>
      <c r="G1596"/>
    </row>
    <row r="1597" spans="1:7" x14ac:dyDescent="0.3">
      <c r="A1597"/>
      <c r="B1597"/>
      <c r="C1597"/>
      <c r="D1597" s="145"/>
      <c r="E1597" s="146"/>
      <c r="F1597" s="1"/>
      <c r="G1597"/>
    </row>
    <row r="1598" spans="1:7" x14ac:dyDescent="0.3">
      <c r="A1598"/>
      <c r="B1598"/>
      <c r="C1598"/>
      <c r="D1598" s="145"/>
      <c r="E1598" s="146"/>
      <c r="F1598" s="1"/>
      <c r="G1598"/>
    </row>
    <row r="1599" spans="1:7" x14ac:dyDescent="0.3">
      <c r="A1599"/>
      <c r="B1599"/>
      <c r="C1599"/>
      <c r="D1599" s="145"/>
      <c r="E1599" s="146"/>
      <c r="F1599" s="1"/>
      <c r="G1599"/>
    </row>
    <row r="1600" spans="1:7" x14ac:dyDescent="0.3">
      <c r="A1600"/>
      <c r="B1600"/>
      <c r="C1600"/>
      <c r="D1600" s="145"/>
      <c r="E1600" s="146"/>
      <c r="F1600" s="1"/>
      <c r="G1600"/>
    </row>
    <row r="1601" spans="1:7" x14ac:dyDescent="0.3">
      <c r="A1601"/>
      <c r="B1601"/>
      <c r="C1601"/>
      <c r="D1601" s="145"/>
      <c r="E1601" s="146"/>
      <c r="F1601" s="1"/>
      <c r="G1601"/>
    </row>
    <row r="1602" spans="1:7" x14ac:dyDescent="0.3">
      <c r="A1602"/>
      <c r="B1602"/>
      <c r="C1602"/>
      <c r="D1602" s="145"/>
      <c r="E1602" s="146"/>
      <c r="F1602" s="1"/>
      <c r="G1602"/>
    </row>
    <row r="1603" spans="1:7" x14ac:dyDescent="0.3">
      <c r="A1603"/>
      <c r="B1603"/>
      <c r="C1603"/>
      <c r="D1603" s="145"/>
      <c r="E1603" s="146"/>
      <c r="F1603" s="1"/>
      <c r="G1603"/>
    </row>
    <row r="1604" spans="1:7" x14ac:dyDescent="0.3">
      <c r="A1604"/>
      <c r="B1604"/>
      <c r="C1604"/>
      <c r="D1604" s="145"/>
      <c r="E1604" s="146"/>
      <c r="F1604" s="1"/>
      <c r="G1604"/>
    </row>
    <row r="1605" spans="1:7" x14ac:dyDescent="0.3">
      <c r="A1605"/>
      <c r="B1605"/>
      <c r="C1605"/>
      <c r="D1605" s="145"/>
      <c r="E1605" s="146"/>
      <c r="F1605" s="1"/>
      <c r="G1605"/>
    </row>
    <row r="1606" spans="1:7" x14ac:dyDescent="0.3">
      <c r="A1606"/>
      <c r="B1606"/>
      <c r="C1606"/>
      <c r="D1606" s="145"/>
      <c r="E1606" s="146"/>
      <c r="F1606" s="1"/>
      <c r="G1606"/>
    </row>
    <row r="1607" spans="1:7" x14ac:dyDescent="0.3">
      <c r="A1607"/>
      <c r="B1607"/>
      <c r="C1607"/>
      <c r="D1607" s="145"/>
      <c r="E1607" s="146"/>
      <c r="F1607" s="1"/>
      <c r="G1607"/>
    </row>
    <row r="1608" spans="1:7" x14ac:dyDescent="0.3">
      <c r="A1608"/>
      <c r="B1608"/>
      <c r="C1608"/>
      <c r="D1608" s="145"/>
      <c r="E1608" s="146"/>
      <c r="F1608" s="1"/>
      <c r="G1608"/>
    </row>
    <row r="1609" spans="1:7" x14ac:dyDescent="0.3">
      <c r="A1609"/>
      <c r="B1609"/>
      <c r="C1609"/>
      <c r="D1609" s="145"/>
      <c r="E1609" s="146"/>
      <c r="F1609" s="1"/>
      <c r="G1609"/>
    </row>
    <row r="1610" spans="1:7" x14ac:dyDescent="0.3">
      <c r="A1610"/>
      <c r="B1610"/>
      <c r="C1610"/>
      <c r="D1610" s="145"/>
      <c r="E1610" s="146"/>
      <c r="F1610" s="1"/>
      <c r="G1610"/>
    </row>
    <row r="1611" spans="1:7" x14ac:dyDescent="0.3">
      <c r="A1611"/>
      <c r="B1611"/>
      <c r="C1611"/>
      <c r="D1611" s="145"/>
      <c r="E1611" s="146"/>
      <c r="F1611" s="1"/>
      <c r="G1611"/>
    </row>
    <row r="1612" spans="1:7" x14ac:dyDescent="0.3">
      <c r="A1612"/>
      <c r="B1612"/>
      <c r="C1612"/>
      <c r="D1612" s="145"/>
      <c r="E1612" s="146"/>
      <c r="F1612" s="1"/>
      <c r="G1612"/>
    </row>
    <row r="1613" spans="1:7" x14ac:dyDescent="0.3">
      <c r="A1613"/>
      <c r="B1613"/>
      <c r="C1613"/>
      <c r="D1613" s="145"/>
      <c r="E1613" s="146"/>
      <c r="F1613" s="1"/>
      <c r="G1613"/>
    </row>
    <row r="1614" spans="1:7" x14ac:dyDescent="0.3">
      <c r="A1614"/>
      <c r="B1614"/>
      <c r="C1614"/>
      <c r="D1614" s="145"/>
      <c r="E1614" s="146"/>
      <c r="F1614" s="1"/>
      <c r="G1614"/>
    </row>
    <row r="1615" spans="1:7" x14ac:dyDescent="0.3">
      <c r="A1615"/>
      <c r="B1615"/>
      <c r="C1615"/>
      <c r="D1615" s="145"/>
      <c r="E1615" s="146"/>
      <c r="F1615" s="1"/>
      <c r="G1615"/>
    </row>
    <row r="1616" spans="1:7" x14ac:dyDescent="0.3">
      <c r="A1616"/>
      <c r="B1616"/>
      <c r="C1616"/>
      <c r="D1616" s="145"/>
      <c r="E1616" s="146"/>
      <c r="F1616" s="1"/>
      <c r="G1616"/>
    </row>
    <row r="1617" spans="1:7" x14ac:dyDescent="0.3">
      <c r="A1617"/>
      <c r="B1617"/>
      <c r="C1617"/>
      <c r="D1617" s="145"/>
      <c r="E1617" s="146"/>
      <c r="F1617" s="1"/>
      <c r="G1617"/>
    </row>
    <row r="1618" spans="1:7" x14ac:dyDescent="0.3">
      <c r="A1618"/>
      <c r="B1618"/>
      <c r="C1618"/>
      <c r="D1618" s="145"/>
      <c r="E1618" s="146"/>
      <c r="F1618" s="1"/>
      <c r="G1618"/>
    </row>
    <row r="1619" spans="1:7" x14ac:dyDescent="0.3">
      <c r="A1619"/>
      <c r="B1619"/>
      <c r="C1619"/>
      <c r="D1619" s="145"/>
      <c r="E1619" s="146"/>
      <c r="F1619" s="1"/>
      <c r="G1619"/>
    </row>
    <row r="1620" spans="1:7" x14ac:dyDescent="0.3">
      <c r="A1620"/>
      <c r="B1620"/>
      <c r="C1620"/>
      <c r="D1620" s="145"/>
      <c r="E1620" s="146"/>
      <c r="F1620" s="1"/>
      <c r="G1620"/>
    </row>
    <row r="1621" spans="1:7" x14ac:dyDescent="0.3">
      <c r="A1621"/>
      <c r="B1621"/>
      <c r="C1621"/>
      <c r="D1621" s="145"/>
      <c r="E1621" s="146"/>
      <c r="F1621" s="1"/>
      <c r="G1621"/>
    </row>
    <row r="1622" spans="1:7" x14ac:dyDescent="0.3">
      <c r="A1622"/>
      <c r="B1622"/>
      <c r="C1622"/>
      <c r="D1622" s="145"/>
      <c r="E1622" s="146"/>
      <c r="F1622" s="1"/>
      <c r="G1622"/>
    </row>
    <row r="1623" spans="1:7" x14ac:dyDescent="0.3">
      <c r="A1623"/>
      <c r="B1623"/>
      <c r="C1623"/>
      <c r="D1623" s="145"/>
      <c r="E1623" s="146"/>
      <c r="F1623" s="1"/>
      <c r="G1623"/>
    </row>
    <row r="1624" spans="1:7" x14ac:dyDescent="0.3">
      <c r="A1624"/>
      <c r="B1624"/>
      <c r="C1624"/>
      <c r="D1624" s="145"/>
      <c r="E1624" s="146"/>
      <c r="F1624" s="1"/>
      <c r="G1624"/>
    </row>
    <row r="1625" spans="1:7" x14ac:dyDescent="0.3">
      <c r="A1625"/>
      <c r="B1625"/>
      <c r="C1625"/>
      <c r="D1625" s="145"/>
      <c r="E1625" s="146"/>
      <c r="F1625" s="1"/>
      <c r="G1625"/>
    </row>
    <row r="1626" spans="1:7" x14ac:dyDescent="0.3">
      <c r="A1626"/>
      <c r="B1626"/>
      <c r="C1626"/>
      <c r="D1626" s="145"/>
      <c r="E1626" s="146"/>
      <c r="F1626" s="1"/>
      <c r="G1626"/>
    </row>
    <row r="1627" spans="1:7" x14ac:dyDescent="0.3">
      <c r="A1627"/>
      <c r="B1627"/>
      <c r="C1627"/>
      <c r="D1627" s="145"/>
      <c r="E1627" s="146"/>
      <c r="F1627" s="1"/>
      <c r="G1627"/>
    </row>
    <row r="1628" spans="1:7" x14ac:dyDescent="0.3">
      <c r="A1628"/>
      <c r="B1628"/>
      <c r="C1628"/>
      <c r="D1628" s="145"/>
      <c r="E1628" s="146"/>
      <c r="F1628" s="1"/>
      <c r="G1628"/>
    </row>
    <row r="1629" spans="1:7" x14ac:dyDescent="0.3">
      <c r="A1629"/>
      <c r="B1629"/>
      <c r="C1629"/>
      <c r="D1629" s="145"/>
      <c r="E1629" s="146"/>
      <c r="F1629" s="1"/>
      <c r="G1629"/>
    </row>
    <row r="1630" spans="1:7" x14ac:dyDescent="0.3">
      <c r="A1630"/>
      <c r="B1630"/>
      <c r="C1630"/>
      <c r="D1630" s="145"/>
      <c r="E1630" s="146"/>
      <c r="F1630" s="1"/>
      <c r="G1630"/>
    </row>
    <row r="1631" spans="1:7" x14ac:dyDescent="0.3">
      <c r="A1631"/>
      <c r="B1631"/>
      <c r="C1631"/>
      <c r="D1631" s="145"/>
      <c r="E1631" s="146"/>
      <c r="F1631" s="1"/>
      <c r="G1631"/>
    </row>
    <row r="1632" spans="1:7" x14ac:dyDescent="0.3">
      <c r="A1632"/>
      <c r="B1632"/>
      <c r="C1632"/>
      <c r="D1632" s="145"/>
      <c r="E1632" s="146"/>
      <c r="F1632" s="1"/>
      <c r="G1632"/>
    </row>
    <row r="1633" spans="1:7" x14ac:dyDescent="0.3">
      <c r="A1633"/>
      <c r="B1633"/>
      <c r="C1633"/>
      <c r="D1633" s="145"/>
      <c r="E1633" s="146"/>
      <c r="F1633" s="1"/>
      <c r="G1633"/>
    </row>
    <row r="1634" spans="1:7" x14ac:dyDescent="0.3">
      <c r="A1634"/>
      <c r="B1634"/>
      <c r="C1634"/>
      <c r="D1634" s="145"/>
      <c r="E1634" s="146"/>
      <c r="F1634" s="1"/>
      <c r="G1634"/>
    </row>
    <row r="1635" spans="1:7" x14ac:dyDescent="0.3">
      <c r="A1635"/>
      <c r="B1635"/>
      <c r="C1635"/>
      <c r="D1635" s="145"/>
      <c r="E1635" s="146"/>
      <c r="F1635" s="1"/>
      <c r="G1635"/>
    </row>
    <row r="1636" spans="1:7" x14ac:dyDescent="0.3">
      <c r="A1636"/>
      <c r="B1636"/>
      <c r="C1636"/>
      <c r="D1636" s="145"/>
      <c r="E1636" s="146"/>
      <c r="F1636" s="1"/>
      <c r="G1636"/>
    </row>
    <row r="1637" spans="1:7" x14ac:dyDescent="0.3">
      <c r="A1637"/>
      <c r="B1637"/>
      <c r="C1637"/>
      <c r="D1637" s="145"/>
      <c r="E1637" s="146"/>
      <c r="F1637" s="1"/>
      <c r="G1637"/>
    </row>
    <row r="1638" spans="1:7" x14ac:dyDescent="0.3">
      <c r="A1638"/>
      <c r="B1638"/>
      <c r="C1638"/>
      <c r="D1638" s="145"/>
      <c r="E1638" s="146"/>
      <c r="F1638" s="1"/>
      <c r="G1638"/>
    </row>
    <row r="1639" spans="1:7" x14ac:dyDescent="0.3">
      <c r="A1639"/>
      <c r="B1639"/>
      <c r="C1639"/>
      <c r="D1639" s="145"/>
      <c r="E1639" s="146"/>
      <c r="F1639" s="1"/>
      <c r="G1639"/>
    </row>
    <row r="1640" spans="1:7" x14ac:dyDescent="0.3">
      <c r="A1640"/>
      <c r="B1640"/>
      <c r="C1640"/>
      <c r="D1640" s="145"/>
      <c r="E1640" s="146"/>
      <c r="F1640" s="1"/>
      <c r="G1640"/>
    </row>
    <row r="1641" spans="1:7" x14ac:dyDescent="0.3">
      <c r="A1641"/>
      <c r="B1641"/>
      <c r="C1641"/>
      <c r="D1641" s="145"/>
      <c r="E1641" s="146"/>
      <c r="F1641" s="1"/>
      <c r="G1641"/>
    </row>
    <row r="1642" spans="1:7" x14ac:dyDescent="0.3">
      <c r="A1642"/>
      <c r="B1642"/>
      <c r="C1642"/>
      <c r="D1642" s="145"/>
      <c r="E1642" s="146"/>
      <c r="F1642" s="1"/>
      <c r="G1642"/>
    </row>
    <row r="1643" spans="1:7" x14ac:dyDescent="0.3">
      <c r="A1643"/>
      <c r="B1643"/>
      <c r="C1643"/>
      <c r="D1643" s="145"/>
      <c r="E1643" s="146"/>
      <c r="F1643" s="1"/>
      <c r="G1643"/>
    </row>
    <row r="1644" spans="1:7" x14ac:dyDescent="0.3">
      <c r="A1644"/>
      <c r="B1644"/>
      <c r="C1644"/>
      <c r="D1644" s="145"/>
      <c r="E1644" s="146"/>
      <c r="F1644" s="1"/>
      <c r="G1644"/>
    </row>
    <row r="1645" spans="1:7" x14ac:dyDescent="0.3">
      <c r="A1645"/>
      <c r="B1645"/>
      <c r="C1645"/>
      <c r="D1645" s="145"/>
      <c r="E1645" s="146"/>
      <c r="F1645" s="1"/>
      <c r="G1645"/>
    </row>
    <row r="1646" spans="1:7" x14ac:dyDescent="0.3">
      <c r="A1646"/>
      <c r="B1646"/>
      <c r="C1646"/>
      <c r="D1646" s="145"/>
      <c r="E1646" s="146"/>
      <c r="F1646" s="1"/>
      <c r="G1646"/>
    </row>
    <row r="1647" spans="1:7" x14ac:dyDescent="0.3">
      <c r="A1647"/>
      <c r="B1647"/>
      <c r="C1647"/>
      <c r="D1647" s="145"/>
      <c r="E1647" s="146"/>
      <c r="F1647" s="1"/>
      <c r="G1647"/>
    </row>
    <row r="1648" spans="1:7" x14ac:dyDescent="0.3">
      <c r="A1648"/>
      <c r="B1648"/>
      <c r="C1648"/>
      <c r="D1648" s="145"/>
      <c r="E1648" s="146"/>
      <c r="F1648" s="1"/>
      <c r="G1648"/>
    </row>
    <row r="1649" spans="1:7" x14ac:dyDescent="0.3">
      <c r="A1649"/>
      <c r="B1649"/>
      <c r="C1649"/>
      <c r="D1649" s="145"/>
      <c r="E1649" s="146"/>
      <c r="F1649" s="1"/>
      <c r="G1649"/>
    </row>
    <row r="1650" spans="1:7" x14ac:dyDescent="0.3">
      <c r="A1650"/>
      <c r="B1650"/>
      <c r="C1650"/>
      <c r="D1650" s="145"/>
      <c r="E1650" s="146"/>
      <c r="F1650" s="1"/>
      <c r="G1650"/>
    </row>
    <row r="1651" spans="1:7" x14ac:dyDescent="0.3">
      <c r="A1651"/>
      <c r="B1651"/>
      <c r="C1651"/>
      <c r="D1651" s="145"/>
      <c r="E1651" s="146"/>
      <c r="F1651" s="1"/>
      <c r="G1651"/>
    </row>
    <row r="1652" spans="1:7" x14ac:dyDescent="0.3">
      <c r="A1652"/>
      <c r="B1652"/>
      <c r="C1652"/>
      <c r="D1652" s="145"/>
      <c r="E1652" s="146"/>
      <c r="F1652" s="1"/>
      <c r="G1652"/>
    </row>
    <row r="1653" spans="1:7" x14ac:dyDescent="0.3">
      <c r="A1653"/>
      <c r="B1653"/>
      <c r="C1653"/>
      <c r="D1653" s="145"/>
      <c r="E1653" s="146"/>
      <c r="F1653" s="1"/>
      <c r="G1653"/>
    </row>
    <row r="1654" spans="1:7" x14ac:dyDescent="0.3">
      <c r="A1654"/>
      <c r="B1654"/>
      <c r="C1654"/>
      <c r="D1654" s="145"/>
      <c r="E1654" s="146"/>
      <c r="F1654" s="1"/>
      <c r="G1654"/>
    </row>
    <row r="1655" spans="1:7" x14ac:dyDescent="0.3">
      <c r="A1655"/>
      <c r="B1655"/>
      <c r="C1655"/>
      <c r="D1655" s="145"/>
      <c r="E1655" s="146"/>
      <c r="F1655" s="1"/>
      <c r="G1655"/>
    </row>
    <row r="1656" spans="1:7" x14ac:dyDescent="0.3">
      <c r="A1656"/>
      <c r="B1656"/>
      <c r="C1656"/>
      <c r="D1656" s="145"/>
      <c r="E1656" s="146"/>
      <c r="F1656" s="1"/>
      <c r="G1656"/>
    </row>
    <row r="1657" spans="1:7" x14ac:dyDescent="0.3">
      <c r="A1657"/>
      <c r="B1657"/>
      <c r="C1657"/>
      <c r="D1657" s="145"/>
      <c r="E1657" s="146"/>
      <c r="F1657" s="1"/>
      <c r="G1657"/>
    </row>
    <row r="1658" spans="1:7" x14ac:dyDescent="0.3">
      <c r="A1658"/>
      <c r="B1658"/>
      <c r="C1658"/>
      <c r="D1658" s="145"/>
      <c r="E1658" s="146"/>
      <c r="F1658" s="1"/>
      <c r="G1658"/>
    </row>
    <row r="1659" spans="1:7" x14ac:dyDescent="0.3">
      <c r="A1659"/>
      <c r="B1659"/>
      <c r="C1659"/>
      <c r="D1659" s="145"/>
      <c r="E1659" s="146"/>
      <c r="F1659" s="1"/>
      <c r="G1659"/>
    </row>
    <row r="1660" spans="1:7" x14ac:dyDescent="0.3">
      <c r="A1660"/>
      <c r="B1660"/>
      <c r="C1660"/>
      <c r="D1660" s="145"/>
      <c r="E1660" s="146"/>
      <c r="F1660" s="1"/>
      <c r="G1660"/>
    </row>
    <row r="1661" spans="1:7" x14ac:dyDescent="0.3">
      <c r="A1661"/>
      <c r="B1661"/>
      <c r="C1661"/>
      <c r="D1661" s="145"/>
      <c r="E1661" s="146"/>
      <c r="F1661" s="1"/>
      <c r="G1661"/>
    </row>
    <row r="1662" spans="1:7" x14ac:dyDescent="0.3">
      <c r="A1662"/>
      <c r="B1662"/>
      <c r="C1662"/>
      <c r="D1662" s="145"/>
      <c r="E1662" s="146"/>
      <c r="F1662" s="1"/>
      <c r="G1662"/>
    </row>
    <row r="1663" spans="1:7" x14ac:dyDescent="0.3">
      <c r="A1663"/>
      <c r="B1663"/>
      <c r="C1663"/>
      <c r="D1663" s="145"/>
      <c r="E1663" s="146"/>
      <c r="F1663" s="1"/>
      <c r="G1663"/>
    </row>
    <row r="1664" spans="1:7" x14ac:dyDescent="0.3">
      <c r="A1664"/>
      <c r="B1664"/>
      <c r="C1664"/>
      <c r="D1664" s="145"/>
      <c r="E1664" s="146"/>
      <c r="F1664" s="1"/>
      <c r="G1664"/>
    </row>
    <row r="1665" spans="1:7" x14ac:dyDescent="0.3">
      <c r="A1665"/>
      <c r="B1665"/>
      <c r="C1665"/>
      <c r="D1665" s="145"/>
      <c r="E1665" s="146"/>
      <c r="F1665" s="1"/>
      <c r="G1665"/>
    </row>
    <row r="1666" spans="1:7" x14ac:dyDescent="0.3">
      <c r="A1666"/>
      <c r="B1666"/>
      <c r="C1666"/>
      <c r="D1666" s="145"/>
      <c r="E1666" s="146"/>
      <c r="F1666" s="1"/>
      <c r="G1666"/>
    </row>
    <row r="1667" spans="1:7" x14ac:dyDescent="0.3">
      <c r="A1667"/>
      <c r="B1667"/>
      <c r="C1667"/>
      <c r="D1667" s="145"/>
      <c r="E1667" s="146"/>
      <c r="F1667" s="1"/>
      <c r="G1667"/>
    </row>
    <row r="1668" spans="1:7" x14ac:dyDescent="0.3">
      <c r="A1668"/>
      <c r="B1668"/>
      <c r="C1668"/>
      <c r="D1668" s="145"/>
      <c r="E1668" s="146"/>
      <c r="F1668" s="1"/>
      <c r="G1668"/>
    </row>
    <row r="1669" spans="1:7" x14ac:dyDescent="0.3">
      <c r="A1669"/>
      <c r="B1669"/>
      <c r="C1669"/>
      <c r="D1669" s="145"/>
      <c r="E1669" s="146"/>
      <c r="F1669" s="1"/>
      <c r="G1669"/>
    </row>
    <row r="1670" spans="1:7" x14ac:dyDescent="0.3">
      <c r="A1670"/>
      <c r="B1670"/>
      <c r="C1670"/>
      <c r="D1670" s="145"/>
      <c r="E1670" s="146"/>
      <c r="F1670" s="1"/>
      <c r="G1670"/>
    </row>
    <row r="1671" spans="1:7" x14ac:dyDescent="0.3">
      <c r="A1671"/>
      <c r="B1671"/>
      <c r="C1671"/>
      <c r="D1671" s="145"/>
      <c r="E1671" s="146"/>
      <c r="F1671" s="1"/>
      <c r="G1671"/>
    </row>
    <row r="1672" spans="1:7" x14ac:dyDescent="0.3">
      <c r="A1672"/>
      <c r="B1672"/>
      <c r="C1672"/>
      <c r="D1672" s="145"/>
      <c r="E1672" s="146"/>
      <c r="F1672" s="1"/>
      <c r="G1672"/>
    </row>
    <row r="1673" spans="1:7" x14ac:dyDescent="0.3">
      <c r="A1673"/>
      <c r="B1673"/>
      <c r="C1673"/>
      <c r="D1673" s="145"/>
      <c r="E1673" s="146"/>
      <c r="F1673" s="1"/>
      <c r="G1673"/>
    </row>
    <row r="1674" spans="1:7" x14ac:dyDescent="0.3">
      <c r="A1674"/>
      <c r="B1674"/>
      <c r="C1674"/>
      <c r="D1674" s="145"/>
      <c r="E1674" s="146"/>
      <c r="F1674" s="1"/>
      <c r="G1674"/>
    </row>
    <row r="1675" spans="1:7" x14ac:dyDescent="0.3">
      <c r="A1675"/>
      <c r="B1675"/>
      <c r="C1675"/>
      <c r="D1675" s="145"/>
      <c r="E1675" s="146"/>
      <c r="F1675" s="1"/>
      <c r="G1675"/>
    </row>
    <row r="1676" spans="1:7" x14ac:dyDescent="0.3">
      <c r="A1676"/>
      <c r="B1676"/>
      <c r="C1676"/>
      <c r="D1676" s="145"/>
      <c r="E1676" s="146"/>
      <c r="F1676" s="1"/>
      <c r="G1676"/>
    </row>
    <row r="1677" spans="1:7" x14ac:dyDescent="0.3">
      <c r="A1677"/>
      <c r="B1677"/>
      <c r="C1677"/>
      <c r="D1677" s="145"/>
      <c r="E1677" s="146"/>
      <c r="F1677" s="1"/>
      <c r="G1677"/>
    </row>
    <row r="1678" spans="1:7" x14ac:dyDescent="0.3">
      <c r="A1678"/>
      <c r="B1678"/>
      <c r="C1678"/>
      <c r="D1678" s="145"/>
      <c r="E1678" s="146"/>
      <c r="F1678" s="1"/>
      <c r="G1678"/>
    </row>
    <row r="1679" spans="1:7" x14ac:dyDescent="0.3">
      <c r="A1679"/>
      <c r="B1679"/>
      <c r="C1679"/>
      <c r="D1679" s="145"/>
      <c r="E1679" s="146"/>
      <c r="F1679" s="1"/>
      <c r="G1679"/>
    </row>
    <row r="1680" spans="1:7" x14ac:dyDescent="0.3">
      <c r="A1680"/>
      <c r="B1680"/>
      <c r="C1680"/>
      <c r="D1680" s="145"/>
      <c r="E1680" s="146"/>
      <c r="F1680" s="1"/>
      <c r="G1680"/>
    </row>
    <row r="1681" spans="1:7" x14ac:dyDescent="0.3">
      <c r="A1681"/>
      <c r="B1681"/>
      <c r="C1681"/>
      <c r="D1681" s="145"/>
      <c r="E1681" s="146"/>
      <c r="F1681" s="1"/>
      <c r="G1681"/>
    </row>
    <row r="1682" spans="1:7" x14ac:dyDescent="0.3">
      <c r="A1682"/>
      <c r="B1682"/>
      <c r="C1682"/>
      <c r="D1682" s="145"/>
      <c r="E1682" s="146"/>
      <c r="F1682" s="1"/>
      <c r="G1682"/>
    </row>
    <row r="1683" spans="1:7" x14ac:dyDescent="0.3">
      <c r="A1683"/>
      <c r="B1683"/>
      <c r="C1683"/>
      <c r="D1683" s="145"/>
      <c r="E1683" s="146"/>
      <c r="F1683" s="1"/>
      <c r="G1683"/>
    </row>
    <row r="1684" spans="1:7" x14ac:dyDescent="0.3">
      <c r="A1684"/>
      <c r="B1684"/>
      <c r="C1684"/>
      <c r="D1684" s="145"/>
      <c r="E1684" s="146"/>
      <c r="F1684" s="1"/>
      <c r="G1684"/>
    </row>
    <row r="1685" spans="1:7" x14ac:dyDescent="0.3">
      <c r="A1685"/>
      <c r="B1685"/>
      <c r="C1685"/>
      <c r="D1685" s="145"/>
      <c r="E1685" s="146"/>
      <c r="F1685" s="1"/>
      <c r="G1685"/>
    </row>
    <row r="1686" spans="1:7" x14ac:dyDescent="0.3">
      <c r="A1686"/>
      <c r="B1686"/>
      <c r="C1686"/>
      <c r="D1686" s="145"/>
      <c r="E1686" s="146"/>
      <c r="F1686" s="1"/>
      <c r="G1686"/>
    </row>
    <row r="1687" spans="1:7" x14ac:dyDescent="0.3">
      <c r="A1687"/>
      <c r="B1687"/>
      <c r="C1687"/>
      <c r="D1687" s="145"/>
      <c r="E1687" s="146"/>
      <c r="F1687" s="1"/>
      <c r="G1687"/>
    </row>
    <row r="1688" spans="1:7" x14ac:dyDescent="0.3">
      <c r="A1688"/>
      <c r="B1688"/>
      <c r="C1688"/>
      <c r="D1688" s="145"/>
      <c r="E1688" s="146"/>
      <c r="F1688" s="1"/>
      <c r="G1688"/>
    </row>
    <row r="1689" spans="1:7" x14ac:dyDescent="0.3">
      <c r="A1689"/>
      <c r="B1689"/>
      <c r="C1689"/>
      <c r="D1689" s="145"/>
      <c r="E1689" s="146"/>
      <c r="F1689" s="1"/>
      <c r="G1689"/>
    </row>
    <row r="1690" spans="1:7" x14ac:dyDescent="0.3">
      <c r="A1690"/>
      <c r="B1690"/>
      <c r="C1690"/>
      <c r="D1690" s="145"/>
      <c r="E1690" s="146"/>
      <c r="F1690" s="1"/>
      <c r="G1690"/>
    </row>
    <row r="1691" spans="1:7" x14ac:dyDescent="0.3">
      <c r="A1691"/>
      <c r="B1691"/>
      <c r="C1691"/>
      <c r="D1691" s="145"/>
      <c r="E1691" s="146"/>
      <c r="F1691" s="1"/>
      <c r="G1691"/>
    </row>
    <row r="1692" spans="1:7" x14ac:dyDescent="0.3">
      <c r="A1692"/>
      <c r="B1692"/>
      <c r="C1692"/>
      <c r="D1692" s="145"/>
      <c r="E1692" s="146"/>
      <c r="F1692" s="1"/>
      <c r="G1692"/>
    </row>
    <row r="1693" spans="1:7" x14ac:dyDescent="0.3">
      <c r="A1693"/>
      <c r="B1693"/>
      <c r="C1693"/>
      <c r="D1693" s="145"/>
      <c r="E1693" s="146"/>
      <c r="F1693" s="1"/>
      <c r="G1693"/>
    </row>
    <row r="1694" spans="1:7" x14ac:dyDescent="0.3">
      <c r="A1694"/>
      <c r="B1694"/>
      <c r="C1694"/>
      <c r="D1694" s="145"/>
      <c r="E1694" s="146"/>
      <c r="F1694" s="1"/>
      <c r="G1694"/>
    </row>
    <row r="1695" spans="1:7" x14ac:dyDescent="0.3">
      <c r="A1695"/>
      <c r="B1695"/>
      <c r="C1695"/>
      <c r="D1695" s="145"/>
      <c r="E1695" s="146"/>
      <c r="F1695" s="1"/>
      <c r="G1695"/>
    </row>
    <row r="1696" spans="1:7" x14ac:dyDescent="0.3">
      <c r="A1696"/>
      <c r="B1696"/>
      <c r="C1696"/>
      <c r="D1696" s="145"/>
      <c r="E1696" s="146"/>
      <c r="F1696" s="1"/>
      <c r="G1696"/>
    </row>
    <row r="1697" spans="1:7" x14ac:dyDescent="0.3">
      <c r="A1697"/>
      <c r="B1697"/>
      <c r="C1697"/>
      <c r="D1697" s="145"/>
      <c r="E1697" s="146"/>
      <c r="F1697" s="1"/>
      <c r="G1697"/>
    </row>
    <row r="1698" spans="1:7" x14ac:dyDescent="0.3">
      <c r="A1698"/>
      <c r="B1698"/>
      <c r="C1698"/>
      <c r="D1698" s="145"/>
      <c r="E1698" s="146"/>
      <c r="F1698" s="1"/>
      <c r="G1698"/>
    </row>
    <row r="1699" spans="1:7" x14ac:dyDescent="0.3">
      <c r="A1699"/>
      <c r="B1699"/>
      <c r="C1699"/>
      <c r="D1699" s="145"/>
      <c r="E1699" s="146"/>
      <c r="F1699" s="1"/>
      <c r="G1699"/>
    </row>
    <row r="1700" spans="1:7" x14ac:dyDescent="0.3">
      <c r="A1700"/>
      <c r="B1700"/>
      <c r="C1700"/>
      <c r="D1700" s="145"/>
      <c r="E1700" s="146"/>
      <c r="F1700" s="1"/>
      <c r="G1700"/>
    </row>
    <row r="1701" spans="1:7" x14ac:dyDescent="0.3">
      <c r="A1701"/>
      <c r="B1701"/>
      <c r="C1701"/>
      <c r="D1701" s="145"/>
      <c r="E1701" s="146"/>
      <c r="F1701" s="1"/>
      <c r="G1701"/>
    </row>
    <row r="1702" spans="1:7" x14ac:dyDescent="0.3">
      <c r="A1702"/>
      <c r="B1702"/>
      <c r="C1702"/>
      <c r="D1702" s="145"/>
      <c r="E1702" s="146"/>
      <c r="F1702" s="1"/>
      <c r="G1702"/>
    </row>
    <row r="1703" spans="1:7" x14ac:dyDescent="0.3">
      <c r="A1703"/>
      <c r="B1703"/>
      <c r="C1703"/>
      <c r="D1703" s="145"/>
      <c r="E1703" s="146"/>
      <c r="F1703" s="1"/>
      <c r="G1703"/>
    </row>
    <row r="1704" spans="1:7" x14ac:dyDescent="0.3">
      <c r="A1704"/>
      <c r="B1704"/>
      <c r="C1704"/>
      <c r="D1704" s="145"/>
      <c r="E1704" s="146"/>
      <c r="F1704" s="1"/>
      <c r="G1704"/>
    </row>
    <row r="1705" spans="1:7" x14ac:dyDescent="0.3">
      <c r="A1705"/>
      <c r="B1705"/>
      <c r="C1705"/>
      <c r="D1705" s="145"/>
      <c r="E1705" s="146"/>
      <c r="F1705" s="1"/>
      <c r="G1705"/>
    </row>
    <row r="1706" spans="1:7" x14ac:dyDescent="0.3">
      <c r="A1706"/>
      <c r="B1706"/>
      <c r="C1706"/>
      <c r="D1706" s="145"/>
      <c r="E1706" s="146"/>
      <c r="F1706" s="1"/>
      <c r="G1706"/>
    </row>
    <row r="1707" spans="1:7" x14ac:dyDescent="0.3">
      <c r="A1707"/>
      <c r="B1707"/>
      <c r="C1707"/>
      <c r="D1707" s="145"/>
      <c r="E1707" s="146"/>
      <c r="F1707" s="1"/>
      <c r="G1707"/>
    </row>
    <row r="1708" spans="1:7" x14ac:dyDescent="0.3">
      <c r="A1708"/>
      <c r="B1708"/>
      <c r="C1708"/>
      <c r="D1708" s="145"/>
      <c r="E1708" s="146"/>
      <c r="F1708" s="1"/>
      <c r="G1708"/>
    </row>
    <row r="1709" spans="1:7" x14ac:dyDescent="0.3">
      <c r="A1709"/>
      <c r="B1709"/>
      <c r="C1709"/>
      <c r="D1709" s="145"/>
      <c r="E1709" s="146"/>
      <c r="F1709" s="1"/>
      <c r="G1709"/>
    </row>
    <row r="1710" spans="1:7" x14ac:dyDescent="0.3">
      <c r="A1710"/>
      <c r="B1710"/>
      <c r="C1710"/>
      <c r="D1710" s="145"/>
      <c r="E1710" s="146"/>
      <c r="F1710" s="1"/>
      <c r="G1710"/>
    </row>
    <row r="1711" spans="1:7" x14ac:dyDescent="0.3">
      <c r="A1711"/>
      <c r="B1711"/>
      <c r="C1711"/>
      <c r="D1711" s="145"/>
      <c r="E1711" s="146"/>
      <c r="F1711" s="1"/>
      <c r="G1711"/>
    </row>
    <row r="1712" spans="1:7" x14ac:dyDescent="0.3">
      <c r="A1712"/>
      <c r="B1712"/>
      <c r="C1712"/>
      <c r="D1712" s="145"/>
      <c r="E1712" s="146"/>
      <c r="F1712" s="1"/>
      <c r="G1712"/>
    </row>
    <row r="1713" spans="1:7" x14ac:dyDescent="0.3">
      <c r="A1713"/>
      <c r="B1713"/>
      <c r="C1713"/>
      <c r="D1713" s="145"/>
      <c r="E1713" s="146"/>
      <c r="F1713" s="1"/>
      <c r="G1713"/>
    </row>
    <row r="1714" spans="1:7" x14ac:dyDescent="0.3">
      <c r="A1714"/>
      <c r="B1714"/>
      <c r="C1714"/>
      <c r="D1714" s="145"/>
      <c r="E1714" s="146"/>
      <c r="F1714" s="1"/>
      <c r="G1714"/>
    </row>
    <row r="1715" spans="1:7" x14ac:dyDescent="0.3">
      <c r="A1715"/>
      <c r="B1715"/>
      <c r="C1715"/>
      <c r="D1715" s="145"/>
      <c r="E1715" s="146"/>
      <c r="F1715" s="1"/>
      <c r="G1715"/>
    </row>
    <row r="1716" spans="1:7" x14ac:dyDescent="0.3">
      <c r="A1716"/>
      <c r="B1716"/>
      <c r="C1716"/>
      <c r="D1716" s="145"/>
      <c r="E1716" s="146"/>
      <c r="F1716" s="1"/>
      <c r="G1716"/>
    </row>
    <row r="1717" spans="1:7" x14ac:dyDescent="0.3">
      <c r="A1717"/>
      <c r="B1717"/>
      <c r="C1717"/>
      <c r="D1717" s="145"/>
      <c r="E1717" s="146"/>
      <c r="F1717" s="1"/>
      <c r="G1717"/>
    </row>
    <row r="1718" spans="1:7" x14ac:dyDescent="0.3">
      <c r="A1718"/>
      <c r="B1718"/>
      <c r="C1718"/>
      <c r="D1718" s="145"/>
      <c r="E1718" s="146"/>
      <c r="F1718" s="1"/>
      <c r="G1718"/>
    </row>
    <row r="1719" spans="1:7" x14ac:dyDescent="0.3">
      <c r="A1719"/>
      <c r="B1719"/>
      <c r="C1719"/>
      <c r="D1719" s="145"/>
      <c r="E1719" s="146"/>
      <c r="F1719" s="1"/>
      <c r="G1719"/>
    </row>
    <row r="1720" spans="1:7" x14ac:dyDescent="0.3">
      <c r="A1720"/>
      <c r="B1720"/>
      <c r="C1720"/>
      <c r="D1720" s="145"/>
      <c r="E1720" s="146"/>
      <c r="F1720" s="1"/>
      <c r="G1720"/>
    </row>
    <row r="1721" spans="1:7" x14ac:dyDescent="0.3">
      <c r="A1721"/>
      <c r="B1721"/>
      <c r="C1721"/>
      <c r="D1721" s="145"/>
      <c r="E1721" s="146"/>
      <c r="F1721" s="1"/>
      <c r="G1721"/>
    </row>
    <row r="1722" spans="1:7" x14ac:dyDescent="0.3">
      <c r="A1722"/>
      <c r="B1722"/>
      <c r="C1722"/>
      <c r="D1722" s="145"/>
      <c r="E1722" s="146"/>
      <c r="F1722" s="1"/>
      <c r="G1722"/>
    </row>
    <row r="1723" spans="1:7" x14ac:dyDescent="0.3">
      <c r="A1723"/>
      <c r="B1723"/>
      <c r="C1723"/>
      <c r="D1723" s="145"/>
      <c r="E1723" s="146"/>
      <c r="F1723" s="1"/>
      <c r="G1723"/>
    </row>
    <row r="1724" spans="1:7" x14ac:dyDescent="0.3">
      <c r="A1724"/>
      <c r="B1724"/>
      <c r="C1724"/>
      <c r="D1724" s="145"/>
      <c r="E1724" s="146"/>
      <c r="F1724" s="1"/>
      <c r="G1724"/>
    </row>
    <row r="1725" spans="1:7" x14ac:dyDescent="0.3">
      <c r="A1725"/>
      <c r="B1725"/>
      <c r="C1725"/>
      <c r="D1725" s="145"/>
      <c r="E1725" s="146"/>
      <c r="F1725" s="1"/>
      <c r="G1725"/>
    </row>
    <row r="1726" spans="1:7" x14ac:dyDescent="0.3">
      <c r="A1726"/>
      <c r="B1726"/>
      <c r="C1726"/>
      <c r="D1726" s="145"/>
      <c r="E1726" s="146"/>
      <c r="F1726" s="1"/>
      <c r="G1726"/>
    </row>
    <row r="1727" spans="1:7" x14ac:dyDescent="0.3">
      <c r="A1727"/>
      <c r="B1727"/>
      <c r="C1727"/>
      <c r="D1727" s="145"/>
      <c r="E1727" s="146"/>
      <c r="F1727" s="1"/>
      <c r="G1727"/>
    </row>
    <row r="1728" spans="1:7" x14ac:dyDescent="0.3">
      <c r="A1728"/>
      <c r="B1728"/>
      <c r="C1728"/>
      <c r="D1728" s="145"/>
      <c r="E1728" s="146"/>
      <c r="F1728" s="1"/>
      <c r="G1728"/>
    </row>
    <row r="1729" spans="1:7" x14ac:dyDescent="0.3">
      <c r="A1729"/>
      <c r="B1729"/>
      <c r="C1729"/>
      <c r="D1729" s="145"/>
      <c r="E1729" s="146"/>
      <c r="F1729" s="1"/>
      <c r="G1729"/>
    </row>
    <row r="1730" spans="1:7" x14ac:dyDescent="0.3">
      <c r="A1730"/>
      <c r="B1730"/>
      <c r="C1730"/>
      <c r="D1730" s="145"/>
      <c r="E1730" s="146"/>
      <c r="F1730" s="1"/>
      <c r="G1730"/>
    </row>
    <row r="1731" spans="1:7" x14ac:dyDescent="0.3">
      <c r="A1731"/>
      <c r="B1731"/>
      <c r="C1731"/>
      <c r="D1731" s="145"/>
      <c r="E1731" s="146"/>
      <c r="F1731" s="1"/>
      <c r="G1731"/>
    </row>
    <row r="1732" spans="1:7" x14ac:dyDescent="0.3">
      <c r="A1732"/>
      <c r="B1732"/>
      <c r="C1732"/>
      <c r="D1732" s="145"/>
      <c r="E1732" s="146"/>
      <c r="F1732" s="1"/>
      <c r="G1732"/>
    </row>
    <row r="1733" spans="1:7" x14ac:dyDescent="0.3">
      <c r="A1733"/>
      <c r="B1733"/>
      <c r="C1733"/>
      <c r="D1733" s="145"/>
      <c r="E1733" s="146"/>
      <c r="F1733" s="1"/>
      <c r="G1733"/>
    </row>
    <row r="1734" spans="1:7" x14ac:dyDescent="0.3">
      <c r="A1734"/>
      <c r="B1734"/>
      <c r="C1734"/>
      <c r="D1734" s="145"/>
      <c r="E1734" s="146"/>
      <c r="F1734" s="1"/>
      <c r="G1734"/>
    </row>
    <row r="1735" spans="1:7" x14ac:dyDescent="0.3">
      <c r="A1735"/>
      <c r="B1735"/>
      <c r="C1735"/>
      <c r="D1735" s="145"/>
      <c r="E1735" s="146"/>
      <c r="F1735" s="1"/>
      <c r="G1735"/>
    </row>
    <row r="1736" spans="1:7" x14ac:dyDescent="0.3">
      <c r="A1736"/>
      <c r="B1736"/>
      <c r="C1736"/>
      <c r="D1736" s="145"/>
      <c r="E1736" s="146"/>
      <c r="F1736" s="1"/>
      <c r="G1736"/>
    </row>
    <row r="1737" spans="1:7" x14ac:dyDescent="0.3">
      <c r="A1737"/>
      <c r="B1737"/>
      <c r="C1737"/>
      <c r="D1737" s="145"/>
      <c r="E1737" s="146"/>
      <c r="F1737" s="1"/>
      <c r="G1737"/>
    </row>
    <row r="1738" spans="1:7" x14ac:dyDescent="0.3">
      <c r="A1738"/>
      <c r="B1738"/>
      <c r="C1738"/>
      <c r="D1738" s="145"/>
      <c r="E1738" s="146"/>
      <c r="F1738" s="1"/>
      <c r="G1738"/>
    </row>
    <row r="1739" spans="1:7" x14ac:dyDescent="0.3">
      <c r="A1739"/>
      <c r="B1739"/>
      <c r="C1739"/>
      <c r="D1739" s="145"/>
      <c r="E1739" s="146"/>
      <c r="F1739" s="1"/>
      <c r="G1739"/>
    </row>
    <row r="1740" spans="1:7" x14ac:dyDescent="0.3">
      <c r="A1740"/>
      <c r="B1740"/>
      <c r="C1740"/>
      <c r="D1740" s="145"/>
      <c r="E1740" s="146"/>
      <c r="F1740" s="1"/>
      <c r="G1740"/>
    </row>
    <row r="1741" spans="1:7" x14ac:dyDescent="0.3">
      <c r="A1741"/>
      <c r="B1741"/>
      <c r="C1741"/>
      <c r="D1741" s="145"/>
      <c r="E1741" s="146"/>
      <c r="F1741" s="1"/>
      <c r="G1741"/>
    </row>
    <row r="1742" spans="1:7" x14ac:dyDescent="0.3">
      <c r="A1742"/>
      <c r="B1742"/>
      <c r="C1742"/>
      <c r="D1742" s="145"/>
      <c r="E1742" s="146"/>
      <c r="F1742" s="1"/>
      <c r="G1742"/>
    </row>
    <row r="1743" spans="1:7" x14ac:dyDescent="0.3">
      <c r="A1743"/>
      <c r="B1743"/>
      <c r="C1743"/>
      <c r="D1743" s="145"/>
      <c r="E1743" s="146"/>
      <c r="F1743" s="1"/>
      <c r="G1743"/>
    </row>
    <row r="1744" spans="1:7" x14ac:dyDescent="0.3">
      <c r="A1744"/>
      <c r="B1744"/>
      <c r="C1744"/>
      <c r="D1744" s="145"/>
      <c r="E1744" s="146"/>
      <c r="F1744" s="1"/>
      <c r="G1744"/>
    </row>
    <row r="1745" spans="1:7" x14ac:dyDescent="0.3">
      <c r="A1745"/>
      <c r="B1745"/>
      <c r="C1745"/>
      <c r="D1745" s="145"/>
      <c r="E1745" s="146"/>
      <c r="F1745" s="1"/>
      <c r="G1745"/>
    </row>
    <row r="1746" spans="1:7" x14ac:dyDescent="0.3">
      <c r="A1746"/>
      <c r="B1746"/>
      <c r="C1746"/>
      <c r="D1746" s="145"/>
      <c r="E1746" s="146"/>
      <c r="F1746" s="1"/>
      <c r="G1746"/>
    </row>
    <row r="1747" spans="1:7" x14ac:dyDescent="0.3">
      <c r="A1747"/>
      <c r="B1747"/>
      <c r="C1747"/>
      <c r="D1747" s="145"/>
      <c r="E1747" s="146"/>
      <c r="F1747" s="1"/>
      <c r="G1747"/>
    </row>
    <row r="1748" spans="1:7" x14ac:dyDescent="0.3">
      <c r="A1748"/>
      <c r="B1748"/>
      <c r="C1748"/>
      <c r="D1748" s="145"/>
      <c r="E1748" s="146"/>
      <c r="F1748" s="1"/>
      <c r="G1748"/>
    </row>
    <row r="1749" spans="1:7" x14ac:dyDescent="0.3">
      <c r="A1749"/>
      <c r="B1749"/>
      <c r="C1749"/>
      <c r="D1749" s="145"/>
      <c r="E1749" s="146"/>
      <c r="F1749" s="1"/>
      <c r="G1749"/>
    </row>
    <row r="1750" spans="1:7" x14ac:dyDescent="0.3">
      <c r="A1750"/>
      <c r="B1750"/>
      <c r="C1750"/>
      <c r="D1750" s="145"/>
      <c r="E1750" s="146"/>
      <c r="F1750" s="1"/>
      <c r="G1750"/>
    </row>
    <row r="1751" spans="1:7" x14ac:dyDescent="0.3">
      <c r="A1751"/>
      <c r="B1751"/>
      <c r="C1751"/>
      <c r="D1751" s="145"/>
      <c r="E1751" s="146"/>
      <c r="F1751" s="1"/>
      <c r="G1751"/>
    </row>
    <row r="1752" spans="1:7" x14ac:dyDescent="0.3">
      <c r="A1752"/>
      <c r="B1752"/>
      <c r="C1752"/>
      <c r="D1752" s="145"/>
      <c r="E1752" s="146"/>
      <c r="F1752" s="1"/>
      <c r="G1752"/>
    </row>
    <row r="1753" spans="1:7" x14ac:dyDescent="0.3">
      <c r="A1753"/>
      <c r="B1753"/>
      <c r="C1753"/>
      <c r="D1753" s="145"/>
      <c r="E1753" s="146"/>
      <c r="F1753" s="1"/>
      <c r="G1753"/>
    </row>
    <row r="1754" spans="1:7" x14ac:dyDescent="0.3">
      <c r="A1754"/>
      <c r="B1754"/>
      <c r="C1754"/>
      <c r="D1754" s="145"/>
      <c r="E1754" s="146"/>
      <c r="F1754" s="1"/>
      <c r="G1754"/>
    </row>
    <row r="1755" spans="1:7" x14ac:dyDescent="0.3">
      <c r="A1755"/>
      <c r="B1755"/>
      <c r="C1755"/>
      <c r="D1755" s="145"/>
      <c r="E1755" s="146"/>
      <c r="F1755" s="1"/>
      <c r="G1755"/>
    </row>
    <row r="1756" spans="1:7" x14ac:dyDescent="0.3">
      <c r="A1756"/>
      <c r="B1756"/>
      <c r="C1756"/>
      <c r="D1756" s="145"/>
      <c r="E1756" s="146"/>
      <c r="F1756" s="1"/>
      <c r="G1756"/>
    </row>
    <row r="1757" spans="1:7" x14ac:dyDescent="0.3">
      <c r="A1757"/>
      <c r="B1757"/>
      <c r="C1757"/>
      <c r="D1757" s="145"/>
      <c r="E1757" s="146"/>
      <c r="F1757" s="1"/>
      <c r="G1757"/>
    </row>
    <row r="1758" spans="1:7" x14ac:dyDescent="0.3">
      <c r="A1758"/>
      <c r="B1758"/>
      <c r="C1758"/>
      <c r="D1758" s="145"/>
      <c r="E1758" s="146"/>
      <c r="F1758" s="1"/>
      <c r="G1758"/>
    </row>
    <row r="1759" spans="1:7" x14ac:dyDescent="0.3">
      <c r="A1759"/>
      <c r="B1759"/>
      <c r="C1759"/>
      <c r="D1759" s="145"/>
      <c r="E1759" s="146"/>
      <c r="F1759" s="1"/>
      <c r="G1759"/>
    </row>
    <row r="1760" spans="1:7" x14ac:dyDescent="0.3">
      <c r="A1760"/>
      <c r="B1760"/>
      <c r="C1760"/>
      <c r="D1760" s="145"/>
      <c r="E1760" s="146"/>
      <c r="F1760" s="1"/>
      <c r="G1760"/>
    </row>
    <row r="1761" spans="1:7" x14ac:dyDescent="0.3">
      <c r="A1761"/>
      <c r="B1761"/>
      <c r="C1761"/>
      <c r="D1761" s="145"/>
      <c r="E1761" s="146"/>
      <c r="F1761" s="1"/>
      <c r="G1761"/>
    </row>
    <row r="1762" spans="1:7" x14ac:dyDescent="0.3">
      <c r="A1762"/>
      <c r="B1762"/>
      <c r="C1762"/>
      <c r="D1762" s="145"/>
      <c r="E1762" s="146"/>
      <c r="F1762" s="1"/>
      <c r="G1762"/>
    </row>
    <row r="1763" spans="1:7" x14ac:dyDescent="0.3">
      <c r="A1763"/>
      <c r="B1763"/>
      <c r="C1763"/>
      <c r="D1763" s="145"/>
      <c r="E1763" s="146"/>
      <c r="F1763" s="1"/>
      <c r="G1763"/>
    </row>
    <row r="1764" spans="1:7" x14ac:dyDescent="0.3">
      <c r="A1764"/>
      <c r="B1764"/>
      <c r="C1764"/>
      <c r="D1764" s="145"/>
      <c r="E1764" s="146"/>
      <c r="F1764" s="1"/>
      <c r="G1764"/>
    </row>
    <row r="1765" spans="1:7" x14ac:dyDescent="0.3">
      <c r="A1765"/>
      <c r="B1765"/>
      <c r="C1765"/>
      <c r="D1765" s="145"/>
      <c r="E1765" s="146"/>
      <c r="F1765" s="1"/>
      <c r="G1765"/>
    </row>
    <row r="1766" spans="1:7" x14ac:dyDescent="0.3">
      <c r="A1766"/>
      <c r="B1766"/>
      <c r="C1766"/>
      <c r="D1766" s="145"/>
      <c r="E1766" s="146"/>
      <c r="F1766" s="1"/>
      <c r="G1766"/>
    </row>
    <row r="1767" spans="1:7" x14ac:dyDescent="0.3">
      <c r="A1767"/>
      <c r="B1767"/>
      <c r="C1767"/>
      <c r="D1767" s="145"/>
      <c r="E1767" s="146"/>
      <c r="F1767" s="1"/>
      <c r="G1767"/>
    </row>
    <row r="1768" spans="1:7" x14ac:dyDescent="0.3">
      <c r="A1768"/>
      <c r="B1768"/>
      <c r="C1768"/>
      <c r="D1768" s="145"/>
      <c r="E1768" s="146"/>
      <c r="F1768" s="1"/>
      <c r="G1768"/>
    </row>
    <row r="1769" spans="1:7" x14ac:dyDescent="0.3">
      <c r="A1769"/>
      <c r="B1769"/>
      <c r="C1769"/>
      <c r="D1769" s="145"/>
      <c r="E1769" s="146"/>
      <c r="F1769" s="1"/>
      <c r="G1769"/>
    </row>
    <row r="1770" spans="1:7" x14ac:dyDescent="0.3">
      <c r="A1770"/>
      <c r="B1770"/>
      <c r="C1770"/>
      <c r="D1770" s="145"/>
      <c r="E1770" s="146"/>
      <c r="F1770" s="1"/>
      <c r="G1770"/>
    </row>
    <row r="1771" spans="1:7" x14ac:dyDescent="0.3">
      <c r="A1771"/>
      <c r="B1771"/>
      <c r="C1771"/>
      <c r="D1771" s="145"/>
      <c r="E1771" s="146"/>
      <c r="F1771" s="1"/>
      <c r="G1771"/>
    </row>
    <row r="1772" spans="1:7" x14ac:dyDescent="0.3">
      <c r="A1772"/>
      <c r="B1772"/>
      <c r="C1772"/>
      <c r="D1772" s="145"/>
      <c r="E1772" s="146"/>
      <c r="F1772" s="1"/>
      <c r="G1772"/>
    </row>
    <row r="1773" spans="1:7" x14ac:dyDescent="0.3">
      <c r="A1773"/>
      <c r="B1773"/>
      <c r="C1773"/>
      <c r="D1773" s="145"/>
      <c r="E1773" s="146"/>
      <c r="F1773" s="1"/>
      <c r="G1773"/>
    </row>
    <row r="1774" spans="1:7" x14ac:dyDescent="0.3">
      <c r="A1774"/>
      <c r="B1774"/>
      <c r="C1774"/>
      <c r="D1774" s="145"/>
      <c r="E1774" s="146"/>
      <c r="F1774" s="1"/>
      <c r="G1774"/>
    </row>
    <row r="1775" spans="1:7" x14ac:dyDescent="0.3">
      <c r="A1775"/>
      <c r="B1775"/>
      <c r="C1775"/>
      <c r="D1775" s="145"/>
      <c r="E1775" s="146"/>
      <c r="F1775" s="1"/>
      <c r="G1775"/>
    </row>
    <row r="1776" spans="1:7" x14ac:dyDescent="0.3">
      <c r="A1776"/>
      <c r="B1776"/>
      <c r="C1776"/>
      <c r="D1776" s="145"/>
      <c r="E1776" s="146"/>
      <c r="F1776" s="1"/>
      <c r="G1776"/>
    </row>
    <row r="1777" spans="1:7" x14ac:dyDescent="0.3">
      <c r="A1777"/>
      <c r="B1777"/>
      <c r="C1777"/>
      <c r="D1777" s="145"/>
      <c r="E1777" s="146"/>
      <c r="F1777" s="1"/>
      <c r="G1777"/>
    </row>
    <row r="1778" spans="1:7" x14ac:dyDescent="0.3">
      <c r="A1778"/>
      <c r="B1778"/>
      <c r="C1778"/>
      <c r="D1778" s="145"/>
      <c r="E1778" s="146"/>
      <c r="F1778" s="1"/>
      <c r="G1778"/>
    </row>
    <row r="1779" spans="1:7" x14ac:dyDescent="0.3">
      <c r="A1779"/>
      <c r="B1779"/>
      <c r="C1779"/>
      <c r="D1779" s="145"/>
      <c r="E1779" s="146"/>
      <c r="F1779" s="1"/>
      <c r="G1779"/>
    </row>
    <row r="1780" spans="1:7" x14ac:dyDescent="0.3">
      <c r="A1780"/>
      <c r="B1780"/>
      <c r="C1780"/>
      <c r="D1780" s="145"/>
      <c r="E1780" s="146"/>
      <c r="F1780" s="1"/>
      <c r="G1780"/>
    </row>
    <row r="1781" spans="1:7" x14ac:dyDescent="0.3">
      <c r="A1781"/>
      <c r="B1781"/>
      <c r="C1781"/>
      <c r="D1781" s="145"/>
      <c r="E1781" s="146"/>
      <c r="F1781" s="1"/>
      <c r="G1781"/>
    </row>
    <row r="1782" spans="1:7" x14ac:dyDescent="0.3">
      <c r="A1782"/>
      <c r="B1782"/>
      <c r="C1782"/>
      <c r="D1782" s="145"/>
      <c r="E1782" s="146"/>
      <c r="F1782" s="1"/>
      <c r="G1782"/>
    </row>
    <row r="1783" spans="1:7" x14ac:dyDescent="0.3">
      <c r="A1783"/>
      <c r="B1783"/>
      <c r="C1783"/>
      <c r="D1783" s="145"/>
      <c r="E1783" s="146"/>
      <c r="F1783" s="1"/>
      <c r="G1783"/>
    </row>
    <row r="1784" spans="1:7" x14ac:dyDescent="0.3">
      <c r="A1784"/>
      <c r="B1784"/>
      <c r="C1784"/>
      <c r="D1784" s="145"/>
      <c r="E1784" s="146"/>
      <c r="F1784" s="1"/>
      <c r="G1784"/>
    </row>
    <row r="1785" spans="1:7" x14ac:dyDescent="0.3">
      <c r="A1785"/>
      <c r="B1785"/>
      <c r="C1785"/>
      <c r="D1785" s="145"/>
      <c r="E1785" s="146"/>
      <c r="F1785" s="1"/>
      <c r="G1785"/>
    </row>
    <row r="1786" spans="1:7" x14ac:dyDescent="0.3">
      <c r="A1786"/>
      <c r="B1786"/>
      <c r="C1786"/>
      <c r="D1786" s="145"/>
      <c r="E1786" s="146"/>
      <c r="F1786" s="1"/>
      <c r="G1786"/>
    </row>
    <row r="1787" spans="1:7" x14ac:dyDescent="0.3">
      <c r="A1787"/>
      <c r="B1787"/>
      <c r="C1787"/>
      <c r="D1787" s="145"/>
      <c r="E1787" s="146"/>
      <c r="F1787" s="1"/>
      <c r="G1787"/>
    </row>
    <row r="1788" spans="1:7" x14ac:dyDescent="0.3">
      <c r="A1788"/>
      <c r="B1788"/>
      <c r="C1788"/>
      <c r="D1788" s="145"/>
      <c r="E1788" s="146"/>
      <c r="F1788" s="1"/>
      <c r="G1788"/>
    </row>
    <row r="1789" spans="1:7" x14ac:dyDescent="0.3">
      <c r="A1789"/>
      <c r="B1789"/>
      <c r="C1789"/>
      <c r="D1789" s="145"/>
      <c r="E1789" s="146"/>
      <c r="F1789" s="1"/>
      <c r="G1789"/>
    </row>
    <row r="1790" spans="1:7" x14ac:dyDescent="0.3">
      <c r="A1790"/>
      <c r="B1790"/>
      <c r="C1790"/>
      <c r="D1790" s="145"/>
      <c r="E1790" s="146"/>
      <c r="F1790" s="1"/>
      <c r="G1790"/>
    </row>
    <row r="1791" spans="1:7" x14ac:dyDescent="0.3">
      <c r="A1791"/>
      <c r="B1791"/>
      <c r="C1791"/>
      <c r="D1791" s="145"/>
      <c r="E1791" s="146"/>
      <c r="F1791" s="1"/>
      <c r="G1791"/>
    </row>
    <row r="1792" spans="1:7" x14ac:dyDescent="0.3">
      <c r="A1792"/>
      <c r="B1792"/>
      <c r="C1792"/>
      <c r="D1792" s="145"/>
      <c r="E1792" s="146"/>
      <c r="F1792" s="1"/>
      <c r="G1792"/>
    </row>
    <row r="1793" spans="1:7" x14ac:dyDescent="0.3">
      <c r="A1793"/>
      <c r="B1793"/>
      <c r="C1793"/>
      <c r="D1793" s="145"/>
      <c r="E1793" s="146"/>
      <c r="F1793" s="1"/>
      <c r="G1793"/>
    </row>
    <row r="1794" spans="1:7" x14ac:dyDescent="0.3">
      <c r="A1794"/>
      <c r="B1794"/>
      <c r="C1794"/>
      <c r="D1794" s="145"/>
      <c r="E1794" s="146"/>
      <c r="F1794" s="1"/>
      <c r="G1794"/>
    </row>
    <row r="1795" spans="1:7" x14ac:dyDescent="0.3">
      <c r="A1795"/>
      <c r="B1795"/>
      <c r="C1795"/>
      <c r="D1795" s="145"/>
      <c r="E1795" s="146"/>
      <c r="F1795" s="1"/>
      <c r="G1795"/>
    </row>
    <row r="1796" spans="1:7" x14ac:dyDescent="0.3">
      <c r="A1796"/>
      <c r="B1796"/>
      <c r="C1796"/>
      <c r="D1796" s="145"/>
      <c r="E1796" s="146"/>
      <c r="F1796" s="1"/>
      <c r="G1796"/>
    </row>
    <row r="1797" spans="1:7" x14ac:dyDescent="0.3">
      <c r="A1797"/>
      <c r="B1797"/>
      <c r="C1797"/>
      <c r="D1797" s="145"/>
      <c r="E1797" s="146"/>
      <c r="F1797" s="1"/>
      <c r="G1797"/>
    </row>
    <row r="1798" spans="1:7" x14ac:dyDescent="0.3">
      <c r="A1798"/>
      <c r="B1798"/>
      <c r="C1798"/>
      <c r="D1798" s="145"/>
      <c r="E1798" s="146"/>
      <c r="F1798" s="1"/>
      <c r="G1798"/>
    </row>
    <row r="1799" spans="1:7" x14ac:dyDescent="0.3">
      <c r="A1799"/>
      <c r="B1799"/>
      <c r="C1799"/>
      <c r="D1799" s="145"/>
      <c r="E1799" s="146"/>
      <c r="F1799" s="1"/>
      <c r="G1799"/>
    </row>
    <row r="1800" spans="1:7" x14ac:dyDescent="0.3">
      <c r="A1800"/>
      <c r="B1800"/>
      <c r="C1800"/>
      <c r="D1800" s="145"/>
      <c r="E1800" s="146"/>
      <c r="F1800" s="1"/>
      <c r="G1800"/>
    </row>
    <row r="1801" spans="1:7" x14ac:dyDescent="0.3">
      <c r="A1801"/>
      <c r="B1801"/>
      <c r="C1801"/>
      <c r="D1801" s="145"/>
      <c r="E1801" s="146"/>
      <c r="F1801" s="1"/>
      <c r="G1801"/>
    </row>
    <row r="1802" spans="1:7" x14ac:dyDescent="0.3">
      <c r="A1802"/>
      <c r="B1802"/>
      <c r="C1802"/>
      <c r="D1802" s="145"/>
      <c r="E1802" s="146"/>
      <c r="F1802" s="1"/>
      <c r="G1802"/>
    </row>
    <row r="1803" spans="1:7" x14ac:dyDescent="0.3">
      <c r="A1803"/>
      <c r="B1803"/>
      <c r="C1803"/>
      <c r="D1803" s="145"/>
      <c r="E1803" s="146"/>
      <c r="F1803" s="1"/>
      <c r="G1803"/>
    </row>
    <row r="1804" spans="1:7" x14ac:dyDescent="0.3">
      <c r="A1804"/>
      <c r="B1804"/>
      <c r="C1804"/>
      <c r="D1804" s="145"/>
      <c r="E1804" s="146"/>
      <c r="F1804" s="1"/>
      <c r="G1804"/>
    </row>
    <row r="1805" spans="1:7" x14ac:dyDescent="0.3">
      <c r="A1805"/>
      <c r="B1805"/>
      <c r="C1805"/>
      <c r="D1805" s="145"/>
      <c r="E1805" s="146"/>
      <c r="F1805" s="1"/>
      <c r="G1805"/>
    </row>
    <row r="1806" spans="1:7" x14ac:dyDescent="0.3">
      <c r="A1806"/>
      <c r="B1806"/>
      <c r="C1806"/>
      <c r="D1806" s="145"/>
      <c r="E1806" s="146"/>
      <c r="F1806" s="1"/>
      <c r="G1806"/>
    </row>
    <row r="1807" spans="1:7" x14ac:dyDescent="0.3">
      <c r="A1807"/>
      <c r="B1807"/>
      <c r="C1807"/>
      <c r="D1807" s="145"/>
      <c r="E1807" s="146"/>
      <c r="F1807" s="1"/>
      <c r="G1807"/>
    </row>
    <row r="1808" spans="1:7" x14ac:dyDescent="0.3">
      <c r="A1808"/>
      <c r="B1808"/>
      <c r="C1808"/>
      <c r="D1808" s="145"/>
      <c r="E1808" s="146"/>
      <c r="F1808" s="1"/>
      <c r="G1808"/>
    </row>
    <row r="1809" spans="1:7" x14ac:dyDescent="0.3">
      <c r="A1809"/>
      <c r="B1809"/>
      <c r="C1809"/>
      <c r="D1809" s="145"/>
      <c r="E1809" s="146"/>
      <c r="F1809" s="1"/>
      <c r="G1809"/>
    </row>
    <row r="1810" spans="1:7" x14ac:dyDescent="0.3">
      <c r="A1810"/>
      <c r="B1810"/>
      <c r="C1810"/>
      <c r="D1810" s="145"/>
      <c r="E1810" s="146"/>
      <c r="F1810" s="1"/>
      <c r="G1810"/>
    </row>
    <row r="1811" spans="1:7" x14ac:dyDescent="0.3">
      <c r="A1811"/>
      <c r="B1811"/>
      <c r="C1811"/>
      <c r="D1811" s="145"/>
      <c r="E1811" s="146"/>
      <c r="F1811" s="1"/>
      <c r="G1811"/>
    </row>
    <row r="1812" spans="1:7" x14ac:dyDescent="0.3">
      <c r="A1812"/>
      <c r="B1812"/>
      <c r="C1812"/>
      <c r="D1812" s="145"/>
      <c r="E1812" s="146"/>
      <c r="F1812" s="1"/>
      <c r="G1812"/>
    </row>
    <row r="1813" spans="1:7" x14ac:dyDescent="0.3">
      <c r="A1813"/>
      <c r="B1813"/>
      <c r="C1813"/>
      <c r="D1813" s="145"/>
      <c r="E1813" s="146"/>
      <c r="F1813" s="1"/>
      <c r="G1813"/>
    </row>
    <row r="1814" spans="1:7" x14ac:dyDescent="0.3">
      <c r="A1814"/>
      <c r="B1814"/>
      <c r="C1814"/>
      <c r="D1814" s="145"/>
      <c r="E1814" s="146"/>
      <c r="F1814" s="1"/>
      <c r="G1814"/>
    </row>
    <row r="1815" spans="1:7" x14ac:dyDescent="0.3">
      <c r="A1815"/>
      <c r="B1815"/>
      <c r="C1815"/>
      <c r="D1815" s="145"/>
      <c r="E1815" s="146"/>
      <c r="F1815" s="1"/>
      <c r="G1815"/>
    </row>
    <row r="1816" spans="1:7" x14ac:dyDescent="0.3">
      <c r="A1816"/>
      <c r="B1816"/>
      <c r="C1816"/>
      <c r="D1816" s="145"/>
      <c r="E1816" s="146"/>
      <c r="F1816" s="1"/>
      <c r="G1816"/>
    </row>
    <row r="1817" spans="1:7" x14ac:dyDescent="0.3">
      <c r="A1817"/>
      <c r="B1817"/>
      <c r="C1817"/>
      <c r="D1817" s="145"/>
      <c r="E1817" s="146"/>
      <c r="F1817" s="1"/>
      <c r="G1817"/>
    </row>
    <row r="1818" spans="1:7" x14ac:dyDescent="0.3">
      <c r="A1818"/>
      <c r="B1818"/>
      <c r="C1818"/>
      <c r="D1818" s="145"/>
      <c r="E1818" s="146"/>
      <c r="F1818" s="1"/>
      <c r="G1818"/>
    </row>
    <row r="1819" spans="1:7" x14ac:dyDescent="0.3">
      <c r="A1819"/>
      <c r="B1819"/>
      <c r="C1819"/>
      <c r="D1819" s="145"/>
      <c r="E1819" s="146"/>
      <c r="F1819" s="1"/>
      <c r="G1819"/>
    </row>
    <row r="1820" spans="1:7" x14ac:dyDescent="0.3">
      <c r="A1820"/>
      <c r="B1820"/>
      <c r="C1820"/>
      <c r="D1820" s="145"/>
      <c r="E1820" s="146"/>
      <c r="F1820" s="1"/>
      <c r="G1820"/>
    </row>
    <row r="1821" spans="1:7" x14ac:dyDescent="0.3">
      <c r="A1821"/>
      <c r="B1821"/>
      <c r="C1821"/>
      <c r="D1821" s="145"/>
      <c r="E1821" s="146"/>
      <c r="F1821" s="1"/>
      <c r="G1821"/>
    </row>
    <row r="1822" spans="1:7" x14ac:dyDescent="0.3">
      <c r="A1822"/>
      <c r="B1822"/>
      <c r="C1822"/>
      <c r="D1822" s="145"/>
      <c r="E1822" s="146"/>
      <c r="F1822" s="1"/>
      <c r="G1822"/>
    </row>
    <row r="1823" spans="1:7" x14ac:dyDescent="0.3">
      <c r="A1823"/>
      <c r="B1823"/>
      <c r="C1823"/>
      <c r="D1823" s="145"/>
      <c r="E1823" s="146"/>
      <c r="F1823" s="1"/>
      <c r="G1823"/>
    </row>
    <row r="1824" spans="1:7" x14ac:dyDescent="0.3">
      <c r="A1824"/>
      <c r="B1824"/>
      <c r="C1824"/>
      <c r="D1824" s="145"/>
      <c r="E1824" s="146"/>
      <c r="F1824" s="1"/>
      <c r="G1824"/>
    </row>
    <row r="1825" spans="1:7" x14ac:dyDescent="0.3">
      <c r="A1825"/>
      <c r="B1825"/>
      <c r="C1825"/>
      <c r="D1825" s="145"/>
      <c r="E1825" s="146"/>
      <c r="F1825" s="1"/>
      <c r="G1825"/>
    </row>
    <row r="1826" spans="1:7" x14ac:dyDescent="0.3">
      <c r="A1826"/>
      <c r="B1826"/>
      <c r="C1826"/>
      <c r="D1826" s="145"/>
      <c r="E1826" s="146"/>
      <c r="F1826" s="1"/>
      <c r="G1826"/>
    </row>
    <row r="1827" spans="1:7" x14ac:dyDescent="0.3">
      <c r="A1827"/>
      <c r="B1827"/>
      <c r="C1827"/>
      <c r="D1827" s="145"/>
      <c r="E1827" s="146"/>
      <c r="F1827" s="1"/>
      <c r="G1827"/>
    </row>
    <row r="1828" spans="1:7" x14ac:dyDescent="0.3">
      <c r="A1828"/>
      <c r="B1828"/>
      <c r="C1828"/>
      <c r="D1828" s="145"/>
      <c r="E1828" s="146"/>
      <c r="F1828" s="1"/>
      <c r="G1828"/>
    </row>
    <row r="1829" spans="1:7" x14ac:dyDescent="0.3">
      <c r="A1829"/>
      <c r="B1829"/>
      <c r="C1829"/>
      <c r="D1829" s="145"/>
      <c r="E1829" s="146"/>
      <c r="F1829" s="1"/>
      <c r="G1829"/>
    </row>
    <row r="1830" spans="1:7" x14ac:dyDescent="0.3">
      <c r="A1830"/>
      <c r="B1830"/>
      <c r="C1830"/>
      <c r="D1830" s="145"/>
      <c r="E1830" s="146"/>
      <c r="F1830" s="1"/>
      <c r="G1830"/>
    </row>
    <row r="1831" spans="1:7" x14ac:dyDescent="0.3">
      <c r="A1831"/>
      <c r="B1831"/>
      <c r="C1831"/>
      <c r="D1831" s="145"/>
      <c r="E1831" s="146"/>
      <c r="F1831" s="1"/>
      <c r="G1831"/>
    </row>
    <row r="1832" spans="1:7" x14ac:dyDescent="0.3">
      <c r="A1832"/>
      <c r="B1832"/>
      <c r="C1832"/>
      <c r="D1832" s="145"/>
      <c r="E1832" s="146"/>
      <c r="F1832" s="1"/>
      <c r="G1832"/>
    </row>
    <row r="1833" spans="1:7" x14ac:dyDescent="0.3">
      <c r="A1833"/>
      <c r="B1833"/>
      <c r="C1833"/>
      <c r="D1833" s="145"/>
      <c r="E1833" s="146"/>
      <c r="F1833" s="1"/>
      <c r="G1833"/>
    </row>
    <row r="1834" spans="1:7" x14ac:dyDescent="0.3">
      <c r="A1834"/>
      <c r="B1834"/>
      <c r="C1834"/>
      <c r="D1834" s="145"/>
      <c r="E1834" s="146"/>
      <c r="F1834" s="1"/>
      <c r="G1834"/>
    </row>
    <row r="1835" spans="1:7" x14ac:dyDescent="0.3">
      <c r="A1835"/>
      <c r="B1835"/>
      <c r="C1835"/>
      <c r="D1835" s="145"/>
      <c r="E1835" s="146"/>
      <c r="F1835" s="1"/>
      <c r="G1835"/>
    </row>
    <row r="1836" spans="1:7" x14ac:dyDescent="0.3">
      <c r="A1836"/>
      <c r="B1836"/>
      <c r="C1836"/>
      <c r="D1836" s="145"/>
      <c r="E1836" s="146"/>
      <c r="F1836" s="1"/>
      <c r="G1836"/>
    </row>
    <row r="1837" spans="1:7" x14ac:dyDescent="0.3">
      <c r="A1837"/>
      <c r="B1837"/>
      <c r="C1837"/>
      <c r="D1837" s="145"/>
      <c r="E1837" s="146"/>
      <c r="F1837" s="1"/>
      <c r="G1837"/>
    </row>
    <row r="1838" spans="1:7" x14ac:dyDescent="0.3">
      <c r="A1838"/>
      <c r="B1838"/>
      <c r="C1838"/>
      <c r="D1838" s="145"/>
      <c r="E1838" s="146"/>
      <c r="F1838" s="1"/>
      <c r="G1838"/>
    </row>
    <row r="1839" spans="1:7" x14ac:dyDescent="0.3">
      <c r="A1839"/>
      <c r="B1839"/>
      <c r="C1839"/>
      <c r="D1839" s="145"/>
      <c r="E1839" s="146"/>
      <c r="F1839" s="1"/>
      <c r="G1839"/>
    </row>
    <row r="1840" spans="1:7" x14ac:dyDescent="0.3">
      <c r="A1840"/>
      <c r="B1840"/>
      <c r="C1840"/>
      <c r="D1840" s="145"/>
      <c r="E1840" s="146"/>
      <c r="F1840" s="1"/>
      <c r="G1840"/>
    </row>
    <row r="1841" spans="1:7" x14ac:dyDescent="0.3">
      <c r="A1841"/>
      <c r="B1841"/>
      <c r="C1841"/>
      <c r="D1841" s="145"/>
      <c r="E1841" s="146"/>
      <c r="F1841" s="1"/>
      <c r="G1841"/>
    </row>
    <row r="1842" spans="1:7" x14ac:dyDescent="0.3">
      <c r="A1842"/>
      <c r="B1842"/>
      <c r="C1842"/>
      <c r="D1842" s="145"/>
      <c r="E1842" s="146"/>
      <c r="F1842" s="1"/>
      <c r="G1842"/>
    </row>
    <row r="1843" spans="1:7" x14ac:dyDescent="0.3">
      <c r="A1843"/>
      <c r="B1843"/>
      <c r="C1843"/>
      <c r="D1843" s="145"/>
      <c r="E1843" s="146"/>
      <c r="F1843" s="1"/>
      <c r="G1843"/>
    </row>
    <row r="1844" spans="1:7" x14ac:dyDescent="0.3">
      <c r="A1844"/>
      <c r="B1844"/>
      <c r="C1844"/>
      <c r="D1844" s="145"/>
      <c r="E1844" s="146"/>
      <c r="F1844" s="1"/>
      <c r="G1844"/>
    </row>
    <row r="1845" spans="1:7" x14ac:dyDescent="0.3">
      <c r="A1845"/>
      <c r="B1845"/>
      <c r="C1845"/>
      <c r="D1845" s="145"/>
      <c r="E1845" s="146"/>
      <c r="F1845" s="1"/>
      <c r="G1845"/>
    </row>
    <row r="1846" spans="1:7" x14ac:dyDescent="0.3">
      <c r="A1846"/>
      <c r="B1846"/>
      <c r="C1846"/>
      <c r="D1846" s="145"/>
      <c r="E1846" s="146"/>
      <c r="F1846" s="1"/>
      <c r="G1846"/>
    </row>
    <row r="1847" spans="1:7" x14ac:dyDescent="0.3">
      <c r="A1847"/>
      <c r="B1847"/>
      <c r="C1847"/>
      <c r="D1847" s="145"/>
      <c r="E1847" s="146"/>
      <c r="F1847" s="1"/>
      <c r="G1847"/>
    </row>
    <row r="1848" spans="1:7" x14ac:dyDescent="0.3">
      <c r="A1848"/>
      <c r="B1848"/>
      <c r="C1848"/>
      <c r="D1848" s="145"/>
      <c r="E1848" s="146"/>
      <c r="F1848" s="1"/>
      <c r="G1848"/>
    </row>
    <row r="1849" spans="1:7" x14ac:dyDescent="0.3">
      <c r="A1849"/>
      <c r="B1849"/>
      <c r="C1849"/>
      <c r="D1849" s="145"/>
      <c r="E1849" s="146"/>
      <c r="F1849" s="1"/>
      <c r="G1849"/>
    </row>
    <row r="1850" spans="1:7" x14ac:dyDescent="0.3">
      <c r="A1850"/>
      <c r="B1850"/>
      <c r="C1850"/>
      <c r="D1850" s="145"/>
      <c r="E1850" s="146"/>
      <c r="F1850" s="1"/>
      <c r="G1850"/>
    </row>
    <row r="1851" spans="1:7" x14ac:dyDescent="0.3">
      <c r="A1851"/>
      <c r="B1851"/>
      <c r="C1851"/>
      <c r="D1851" s="145"/>
      <c r="E1851" s="146"/>
      <c r="F1851" s="1"/>
      <c r="G1851"/>
    </row>
    <row r="1852" spans="1:7" x14ac:dyDescent="0.3">
      <c r="A1852"/>
      <c r="B1852"/>
      <c r="C1852"/>
      <c r="D1852" s="145"/>
      <c r="E1852" s="146"/>
      <c r="F1852" s="1"/>
      <c r="G1852"/>
    </row>
    <row r="1853" spans="1:7" x14ac:dyDescent="0.3">
      <c r="A1853"/>
      <c r="B1853"/>
      <c r="C1853"/>
      <c r="D1853" s="145"/>
      <c r="E1853" s="146"/>
      <c r="F1853" s="1"/>
      <c r="G1853"/>
    </row>
    <row r="1854" spans="1:7" x14ac:dyDescent="0.3">
      <c r="A1854"/>
      <c r="B1854"/>
      <c r="C1854"/>
      <c r="D1854" s="145"/>
      <c r="E1854" s="146"/>
      <c r="F1854" s="1"/>
      <c r="G1854"/>
    </row>
    <row r="1855" spans="1:7" x14ac:dyDescent="0.3">
      <c r="A1855"/>
      <c r="B1855"/>
      <c r="C1855"/>
      <c r="D1855" s="145"/>
      <c r="E1855" s="146"/>
      <c r="F1855" s="1"/>
      <c r="G1855"/>
    </row>
    <row r="1856" spans="1:7" x14ac:dyDescent="0.3">
      <c r="A1856"/>
      <c r="B1856"/>
      <c r="C1856"/>
      <c r="D1856" s="145"/>
      <c r="E1856" s="146"/>
      <c r="F1856" s="1"/>
      <c r="G1856"/>
    </row>
    <row r="1857" spans="1:7" x14ac:dyDescent="0.3">
      <c r="A1857"/>
      <c r="B1857"/>
      <c r="C1857"/>
      <c r="D1857" s="145"/>
      <c r="E1857" s="146"/>
      <c r="F1857" s="1"/>
      <c r="G1857"/>
    </row>
    <row r="1858" spans="1:7" x14ac:dyDescent="0.3">
      <c r="A1858"/>
      <c r="B1858"/>
      <c r="C1858"/>
      <c r="D1858" s="145"/>
      <c r="E1858" s="146"/>
      <c r="F1858" s="1"/>
      <c r="G1858"/>
    </row>
    <row r="1859" spans="1:7" x14ac:dyDescent="0.3">
      <c r="A1859"/>
      <c r="B1859"/>
      <c r="C1859"/>
      <c r="D1859" s="145"/>
      <c r="E1859" s="146"/>
      <c r="F1859" s="1"/>
      <c r="G1859"/>
    </row>
    <row r="1860" spans="1:7" x14ac:dyDescent="0.3">
      <c r="A1860"/>
      <c r="B1860"/>
      <c r="C1860"/>
      <c r="D1860" s="145"/>
      <c r="E1860" s="146"/>
      <c r="F1860" s="1"/>
      <c r="G1860"/>
    </row>
    <row r="1861" spans="1:7" x14ac:dyDescent="0.3">
      <c r="A1861"/>
      <c r="B1861"/>
      <c r="C1861"/>
      <c r="D1861" s="145"/>
      <c r="E1861" s="146"/>
      <c r="F1861" s="1"/>
      <c r="G1861"/>
    </row>
    <row r="1862" spans="1:7" x14ac:dyDescent="0.3">
      <c r="A1862"/>
      <c r="B1862"/>
      <c r="C1862"/>
      <c r="D1862" s="145"/>
      <c r="E1862" s="146"/>
      <c r="F1862" s="1"/>
      <c r="G1862"/>
    </row>
    <row r="1863" spans="1:7" x14ac:dyDescent="0.3">
      <c r="A1863"/>
      <c r="B1863"/>
      <c r="C1863"/>
      <c r="D1863" s="145"/>
      <c r="E1863" s="146"/>
      <c r="F1863" s="1"/>
      <c r="G1863"/>
    </row>
    <row r="1864" spans="1:7" x14ac:dyDescent="0.3">
      <c r="A1864"/>
      <c r="B1864"/>
      <c r="C1864"/>
      <c r="D1864" s="145"/>
      <c r="E1864" s="146"/>
      <c r="F1864" s="1"/>
      <c r="G1864"/>
    </row>
    <row r="1865" spans="1:7" x14ac:dyDescent="0.3">
      <c r="A1865"/>
      <c r="B1865"/>
      <c r="C1865"/>
      <c r="D1865" s="145"/>
      <c r="E1865" s="146"/>
      <c r="F1865" s="1"/>
      <c r="G1865"/>
    </row>
    <row r="1866" spans="1:7" x14ac:dyDescent="0.3">
      <c r="A1866"/>
      <c r="B1866"/>
      <c r="C1866"/>
      <c r="D1866" s="145"/>
      <c r="E1866" s="146"/>
      <c r="F1866" s="1"/>
      <c r="G1866"/>
    </row>
    <row r="1867" spans="1:7" x14ac:dyDescent="0.3">
      <c r="A1867"/>
      <c r="B1867"/>
      <c r="C1867"/>
      <c r="D1867" s="145"/>
      <c r="E1867" s="146"/>
      <c r="F1867" s="1"/>
      <c r="G1867"/>
    </row>
    <row r="1868" spans="1:7" x14ac:dyDescent="0.3">
      <c r="A1868"/>
      <c r="B1868"/>
      <c r="C1868"/>
      <c r="D1868" s="145"/>
      <c r="E1868" s="146"/>
      <c r="F1868" s="1"/>
      <c r="G1868"/>
    </row>
    <row r="1869" spans="1:7" x14ac:dyDescent="0.3">
      <c r="A1869"/>
      <c r="B1869"/>
      <c r="C1869"/>
      <c r="D1869" s="145"/>
      <c r="E1869" s="146"/>
      <c r="F1869" s="1"/>
      <c r="G1869"/>
    </row>
    <row r="1870" spans="1:7" x14ac:dyDescent="0.3">
      <c r="A1870"/>
      <c r="B1870"/>
      <c r="C1870"/>
      <c r="D1870" s="145"/>
      <c r="E1870" s="146"/>
      <c r="F1870" s="1"/>
      <c r="G1870"/>
    </row>
    <row r="1871" spans="1:7" x14ac:dyDescent="0.3">
      <c r="A1871"/>
      <c r="B1871"/>
      <c r="C1871"/>
      <c r="D1871" s="145"/>
      <c r="E1871" s="146"/>
      <c r="F1871" s="1"/>
      <c r="G1871"/>
    </row>
    <row r="1872" spans="1:7" x14ac:dyDescent="0.3">
      <c r="A1872"/>
      <c r="B1872"/>
      <c r="C1872"/>
      <c r="D1872" s="145"/>
      <c r="E1872" s="146"/>
      <c r="F1872" s="1"/>
      <c r="G1872"/>
    </row>
    <row r="1873" spans="1:7" x14ac:dyDescent="0.3">
      <c r="A1873"/>
      <c r="B1873"/>
      <c r="C1873"/>
      <c r="D1873" s="145"/>
      <c r="E1873" s="146"/>
      <c r="F1873" s="1"/>
      <c r="G1873"/>
    </row>
    <row r="1874" spans="1:7" x14ac:dyDescent="0.3">
      <c r="A1874"/>
      <c r="B1874"/>
      <c r="C1874"/>
      <c r="D1874" s="145"/>
      <c r="E1874" s="146"/>
      <c r="F1874" s="1"/>
      <c r="G1874"/>
    </row>
    <row r="1875" spans="1:7" x14ac:dyDescent="0.3">
      <c r="A1875"/>
      <c r="B1875"/>
      <c r="C1875"/>
      <c r="D1875" s="145"/>
      <c r="E1875" s="146"/>
      <c r="F1875" s="1"/>
      <c r="G1875"/>
    </row>
    <row r="1876" spans="1:7" x14ac:dyDescent="0.3">
      <c r="A1876"/>
      <c r="B1876"/>
      <c r="C1876"/>
      <c r="D1876" s="145"/>
      <c r="E1876" s="146"/>
      <c r="F1876" s="1"/>
      <c r="G1876"/>
    </row>
    <row r="1877" spans="1:7" x14ac:dyDescent="0.3">
      <c r="A1877"/>
      <c r="B1877"/>
      <c r="C1877"/>
      <c r="D1877" s="145"/>
      <c r="E1877" s="146"/>
      <c r="F1877" s="1"/>
      <c r="G1877"/>
    </row>
    <row r="1878" spans="1:7" x14ac:dyDescent="0.3">
      <c r="A1878"/>
      <c r="B1878"/>
      <c r="C1878"/>
      <c r="D1878" s="145"/>
      <c r="E1878" s="146"/>
      <c r="F1878" s="1"/>
      <c r="G1878"/>
    </row>
    <row r="1879" spans="1:7" x14ac:dyDescent="0.3">
      <c r="A1879"/>
      <c r="B1879"/>
      <c r="C1879"/>
      <c r="D1879" s="145"/>
      <c r="E1879" s="146"/>
      <c r="F1879" s="1"/>
      <c r="G1879"/>
    </row>
    <row r="1880" spans="1:7" x14ac:dyDescent="0.3">
      <c r="A1880"/>
      <c r="B1880"/>
      <c r="C1880"/>
      <c r="D1880" s="145"/>
      <c r="E1880" s="146"/>
      <c r="F1880" s="1"/>
      <c r="G1880"/>
    </row>
    <row r="1881" spans="1:7" x14ac:dyDescent="0.3">
      <c r="A1881"/>
      <c r="B1881"/>
      <c r="C1881"/>
      <c r="D1881" s="145"/>
      <c r="E1881" s="146"/>
      <c r="F1881" s="1"/>
      <c r="G1881"/>
    </row>
    <row r="1882" spans="1:7" x14ac:dyDescent="0.3">
      <c r="A1882"/>
      <c r="B1882"/>
      <c r="C1882"/>
      <c r="D1882" s="145"/>
      <c r="E1882" s="146"/>
      <c r="F1882" s="1"/>
      <c r="G1882"/>
    </row>
    <row r="1883" spans="1:7" x14ac:dyDescent="0.3">
      <c r="A1883"/>
      <c r="B1883"/>
      <c r="C1883"/>
      <c r="D1883" s="145"/>
      <c r="E1883" s="146"/>
      <c r="F1883" s="1"/>
      <c r="G1883"/>
    </row>
    <row r="1884" spans="1:7" x14ac:dyDescent="0.3">
      <c r="A1884"/>
      <c r="B1884"/>
      <c r="C1884"/>
      <c r="D1884" s="145"/>
      <c r="E1884" s="146"/>
      <c r="F1884" s="1"/>
      <c r="G1884"/>
    </row>
    <row r="1885" spans="1:7" x14ac:dyDescent="0.3">
      <c r="A1885"/>
      <c r="B1885"/>
      <c r="C1885"/>
      <c r="D1885" s="145"/>
      <c r="E1885" s="146"/>
      <c r="F1885" s="1"/>
      <c r="G1885"/>
    </row>
    <row r="1886" spans="1:7" x14ac:dyDescent="0.3">
      <c r="A1886"/>
      <c r="B1886"/>
      <c r="C1886"/>
      <c r="D1886" s="145"/>
      <c r="E1886" s="146"/>
      <c r="F1886" s="1"/>
      <c r="G1886"/>
    </row>
    <row r="1887" spans="1:7" x14ac:dyDescent="0.3">
      <c r="A1887"/>
      <c r="B1887"/>
      <c r="C1887"/>
      <c r="D1887" s="145"/>
      <c r="E1887" s="146"/>
      <c r="F1887" s="1"/>
      <c r="G1887"/>
    </row>
    <row r="1888" spans="1:7" x14ac:dyDescent="0.3">
      <c r="A1888"/>
      <c r="B1888"/>
      <c r="C1888"/>
      <c r="D1888" s="145"/>
      <c r="E1888" s="146"/>
      <c r="F1888" s="1"/>
      <c r="G1888"/>
    </row>
    <row r="1889" spans="1:7" x14ac:dyDescent="0.3">
      <c r="A1889"/>
      <c r="B1889"/>
      <c r="C1889"/>
      <c r="D1889" s="145"/>
      <c r="E1889" s="146"/>
      <c r="F1889" s="1"/>
      <c r="G1889"/>
    </row>
    <row r="1890" spans="1:7" x14ac:dyDescent="0.3">
      <c r="A1890"/>
      <c r="B1890"/>
      <c r="C1890"/>
      <c r="D1890" s="145"/>
      <c r="E1890" s="146"/>
      <c r="F1890" s="1"/>
      <c r="G1890"/>
    </row>
    <row r="1891" spans="1:7" x14ac:dyDescent="0.3">
      <c r="A1891"/>
      <c r="B1891"/>
      <c r="C1891"/>
      <c r="D1891" s="145"/>
      <c r="E1891" s="146"/>
      <c r="F1891" s="1"/>
      <c r="G1891"/>
    </row>
    <row r="1892" spans="1:7" x14ac:dyDescent="0.3">
      <c r="A1892"/>
      <c r="B1892"/>
      <c r="C1892"/>
      <c r="D1892" s="145"/>
      <c r="E1892" s="146"/>
      <c r="F1892" s="1"/>
      <c r="G1892"/>
    </row>
    <row r="1893" spans="1:7" x14ac:dyDescent="0.3">
      <c r="A1893"/>
      <c r="B1893"/>
      <c r="C1893"/>
      <c r="D1893" s="145"/>
      <c r="E1893" s="146"/>
      <c r="F1893" s="1"/>
      <c r="G1893"/>
    </row>
    <row r="1894" spans="1:7" x14ac:dyDescent="0.3">
      <c r="A1894"/>
      <c r="B1894"/>
      <c r="C1894"/>
      <c r="D1894" s="145"/>
      <c r="E1894" s="146"/>
      <c r="F1894" s="1"/>
      <c r="G1894"/>
    </row>
    <row r="1895" spans="1:7" x14ac:dyDescent="0.3">
      <c r="A1895"/>
      <c r="B1895"/>
      <c r="C1895"/>
      <c r="D1895" s="145"/>
      <c r="E1895" s="146"/>
      <c r="F1895" s="1"/>
      <c r="G1895"/>
    </row>
    <row r="1896" spans="1:7" x14ac:dyDescent="0.3">
      <c r="A1896"/>
      <c r="B1896"/>
      <c r="C1896"/>
      <c r="D1896" s="145"/>
      <c r="E1896" s="146"/>
      <c r="F1896" s="1"/>
      <c r="G1896"/>
    </row>
    <row r="1897" spans="1:7" x14ac:dyDescent="0.3">
      <c r="A1897"/>
      <c r="B1897"/>
      <c r="C1897"/>
      <c r="D1897" s="145"/>
      <c r="E1897" s="146"/>
      <c r="F1897" s="1"/>
      <c r="G1897"/>
    </row>
    <row r="1898" spans="1:7" x14ac:dyDescent="0.3">
      <c r="A1898"/>
      <c r="B1898"/>
      <c r="C1898"/>
      <c r="D1898" s="145"/>
      <c r="E1898" s="146"/>
      <c r="F1898" s="1"/>
      <c r="G1898"/>
    </row>
    <row r="1899" spans="1:7" x14ac:dyDescent="0.3">
      <c r="A1899"/>
      <c r="B1899"/>
      <c r="C1899"/>
      <c r="D1899" s="145"/>
      <c r="E1899" s="146"/>
      <c r="F1899" s="1"/>
      <c r="G1899"/>
    </row>
    <row r="1900" spans="1:7" x14ac:dyDescent="0.3">
      <c r="A1900"/>
      <c r="B1900"/>
      <c r="C1900"/>
      <c r="D1900" s="145"/>
      <c r="E1900" s="146"/>
      <c r="F1900" s="1"/>
      <c r="G1900"/>
    </row>
    <row r="1901" spans="1:7" x14ac:dyDescent="0.3">
      <c r="A1901"/>
      <c r="B1901"/>
      <c r="C1901"/>
      <c r="D1901" s="145"/>
      <c r="E1901" s="146"/>
      <c r="F1901" s="1"/>
      <c r="G1901"/>
    </row>
    <row r="1902" spans="1:7" x14ac:dyDescent="0.3">
      <c r="A1902"/>
      <c r="B1902"/>
      <c r="C1902"/>
      <c r="D1902" s="145"/>
      <c r="E1902" s="146"/>
      <c r="F1902" s="1"/>
      <c r="G1902"/>
    </row>
    <row r="1903" spans="1:7" x14ac:dyDescent="0.3">
      <c r="A1903"/>
      <c r="B1903"/>
      <c r="C1903"/>
      <c r="D1903" s="145"/>
      <c r="E1903" s="146"/>
      <c r="F1903" s="1"/>
      <c r="G1903"/>
    </row>
    <row r="1904" spans="1:7" x14ac:dyDescent="0.3">
      <c r="A1904"/>
      <c r="B1904"/>
      <c r="C1904"/>
      <c r="D1904" s="145"/>
      <c r="E1904" s="146"/>
      <c r="F1904" s="1"/>
      <c r="G1904"/>
    </row>
    <row r="1905" spans="1:7" x14ac:dyDescent="0.3">
      <c r="A1905"/>
      <c r="B1905"/>
      <c r="C1905"/>
      <c r="D1905" s="145"/>
      <c r="E1905" s="146"/>
      <c r="F1905" s="1"/>
      <c r="G1905"/>
    </row>
    <row r="1906" spans="1:7" x14ac:dyDescent="0.3">
      <c r="A1906"/>
      <c r="B1906"/>
      <c r="C1906"/>
      <c r="D1906" s="145"/>
      <c r="E1906" s="146"/>
      <c r="F1906" s="1"/>
      <c r="G1906"/>
    </row>
    <row r="1907" spans="1:7" x14ac:dyDescent="0.3">
      <c r="A1907"/>
      <c r="B1907"/>
      <c r="C1907"/>
      <c r="D1907" s="145"/>
      <c r="E1907" s="146"/>
      <c r="F1907" s="1"/>
      <c r="G1907"/>
    </row>
    <row r="1908" spans="1:7" x14ac:dyDescent="0.3">
      <c r="A1908"/>
      <c r="B1908"/>
      <c r="C1908"/>
      <c r="D1908" s="145"/>
      <c r="E1908" s="146"/>
      <c r="F1908" s="1"/>
      <c r="G1908"/>
    </row>
    <row r="1909" spans="1:7" x14ac:dyDescent="0.3">
      <c r="A1909"/>
      <c r="B1909"/>
      <c r="C1909"/>
      <c r="D1909" s="145"/>
      <c r="E1909" s="146"/>
      <c r="F1909" s="1"/>
      <c r="G1909"/>
    </row>
    <row r="1910" spans="1:7" x14ac:dyDescent="0.3">
      <c r="A1910"/>
      <c r="B1910"/>
      <c r="C1910"/>
      <c r="D1910" s="145"/>
      <c r="E1910" s="146"/>
      <c r="F1910" s="1"/>
      <c r="G1910"/>
    </row>
    <row r="1911" spans="1:7" x14ac:dyDescent="0.3">
      <c r="A1911"/>
      <c r="B1911"/>
      <c r="C1911"/>
      <c r="D1911" s="145"/>
      <c r="E1911" s="146"/>
      <c r="F1911" s="1"/>
      <c r="G1911"/>
    </row>
    <row r="1912" spans="1:7" x14ac:dyDescent="0.3">
      <c r="A1912"/>
      <c r="B1912"/>
      <c r="C1912"/>
      <c r="D1912" s="145"/>
      <c r="E1912" s="146"/>
      <c r="F1912" s="1"/>
      <c r="G1912"/>
    </row>
    <row r="1913" spans="1:7" x14ac:dyDescent="0.3">
      <c r="A1913"/>
      <c r="B1913"/>
      <c r="C1913"/>
      <c r="D1913" s="145"/>
      <c r="E1913" s="146"/>
      <c r="F1913" s="1"/>
      <c r="G1913"/>
    </row>
    <row r="1914" spans="1:7" x14ac:dyDescent="0.3">
      <c r="A1914"/>
      <c r="B1914"/>
      <c r="C1914"/>
      <c r="D1914" s="145"/>
      <c r="E1914" s="146"/>
      <c r="F1914" s="1"/>
      <c r="G1914"/>
    </row>
    <row r="1915" spans="1:7" x14ac:dyDescent="0.3">
      <c r="A1915"/>
      <c r="B1915"/>
      <c r="C1915"/>
      <c r="D1915" s="145"/>
      <c r="E1915" s="146"/>
      <c r="F1915" s="1"/>
      <c r="G1915"/>
    </row>
    <row r="1916" spans="1:7" x14ac:dyDescent="0.3">
      <c r="A1916"/>
      <c r="B1916"/>
      <c r="C1916"/>
      <c r="D1916" s="145"/>
      <c r="E1916" s="146"/>
      <c r="F1916" s="1"/>
      <c r="G1916"/>
    </row>
    <row r="1917" spans="1:7" x14ac:dyDescent="0.3">
      <c r="A1917"/>
      <c r="B1917"/>
      <c r="C1917"/>
      <c r="D1917" s="145"/>
      <c r="E1917" s="146"/>
      <c r="F1917" s="1"/>
      <c r="G1917"/>
    </row>
    <row r="1918" spans="1:7" x14ac:dyDescent="0.3">
      <c r="A1918"/>
      <c r="B1918"/>
      <c r="C1918"/>
      <c r="D1918" s="145"/>
      <c r="E1918" s="146"/>
      <c r="F1918" s="1"/>
      <c r="G1918"/>
    </row>
    <row r="1919" spans="1:7" x14ac:dyDescent="0.3">
      <c r="A1919"/>
      <c r="B1919"/>
      <c r="C1919"/>
      <c r="D1919" s="145"/>
      <c r="E1919" s="146"/>
      <c r="F1919" s="1"/>
      <c r="G1919"/>
    </row>
    <row r="1920" spans="1:7" x14ac:dyDescent="0.3">
      <c r="A1920"/>
      <c r="B1920"/>
      <c r="C1920"/>
      <c r="D1920" s="145"/>
      <c r="E1920" s="146"/>
      <c r="F1920" s="1"/>
      <c r="G1920"/>
    </row>
    <row r="1921" spans="1:7" x14ac:dyDescent="0.3">
      <c r="A1921"/>
      <c r="B1921"/>
      <c r="C1921"/>
      <c r="D1921" s="145"/>
      <c r="E1921" s="146"/>
      <c r="F1921" s="1"/>
      <c r="G1921"/>
    </row>
    <row r="1922" spans="1:7" x14ac:dyDescent="0.3">
      <c r="A1922"/>
      <c r="B1922"/>
      <c r="C1922"/>
      <c r="D1922" s="145"/>
      <c r="E1922" s="146"/>
      <c r="F1922" s="1"/>
      <c r="G1922"/>
    </row>
    <row r="1923" spans="1:7" x14ac:dyDescent="0.3">
      <c r="A1923"/>
      <c r="B1923"/>
      <c r="C1923"/>
      <c r="D1923" s="145"/>
      <c r="E1923" s="146"/>
      <c r="F1923" s="1"/>
      <c r="G1923"/>
    </row>
    <row r="1924" spans="1:7" x14ac:dyDescent="0.3">
      <c r="A1924"/>
      <c r="B1924"/>
      <c r="C1924"/>
      <c r="D1924" s="145"/>
      <c r="E1924" s="146"/>
      <c r="F1924" s="1"/>
      <c r="G1924"/>
    </row>
    <row r="1925" spans="1:7" x14ac:dyDescent="0.3">
      <c r="A1925"/>
      <c r="B1925"/>
      <c r="C1925"/>
      <c r="D1925" s="145"/>
      <c r="E1925" s="146"/>
      <c r="F1925" s="1"/>
      <c r="G1925"/>
    </row>
    <row r="1926" spans="1:7" x14ac:dyDescent="0.3">
      <c r="A1926"/>
      <c r="B1926"/>
      <c r="C1926"/>
      <c r="D1926" s="145"/>
      <c r="E1926" s="146"/>
      <c r="F1926" s="1"/>
      <c r="G1926"/>
    </row>
    <row r="1927" spans="1:7" x14ac:dyDescent="0.3">
      <c r="A1927"/>
      <c r="B1927"/>
      <c r="C1927"/>
      <c r="D1927" s="145"/>
      <c r="E1927" s="146"/>
      <c r="F1927" s="1"/>
      <c r="G1927"/>
    </row>
    <row r="1928" spans="1:7" x14ac:dyDescent="0.3">
      <c r="A1928"/>
      <c r="B1928"/>
      <c r="C1928"/>
      <c r="D1928" s="145"/>
      <c r="E1928" s="146"/>
      <c r="F1928" s="1"/>
      <c r="G1928"/>
    </row>
    <row r="1929" spans="1:7" x14ac:dyDescent="0.3">
      <c r="A1929"/>
      <c r="B1929"/>
      <c r="C1929"/>
      <c r="D1929" s="145"/>
      <c r="E1929" s="146"/>
      <c r="F1929" s="1"/>
      <c r="G1929"/>
    </row>
    <row r="1930" spans="1:7" x14ac:dyDescent="0.3">
      <c r="A1930"/>
      <c r="B1930"/>
      <c r="C1930"/>
      <c r="D1930" s="145"/>
      <c r="E1930" s="146"/>
      <c r="F1930" s="1"/>
      <c r="G1930"/>
    </row>
    <row r="1931" spans="1:7" x14ac:dyDescent="0.3">
      <c r="A1931"/>
      <c r="B1931"/>
      <c r="C1931"/>
      <c r="D1931" s="145"/>
      <c r="E1931" s="146"/>
      <c r="F1931" s="1"/>
      <c r="G1931"/>
    </row>
    <row r="1932" spans="1:7" x14ac:dyDescent="0.3">
      <c r="A1932"/>
      <c r="B1932"/>
      <c r="C1932"/>
      <c r="D1932" s="145"/>
      <c r="E1932" s="146"/>
      <c r="F1932" s="1"/>
      <c r="G1932"/>
    </row>
    <row r="1933" spans="1:7" x14ac:dyDescent="0.3">
      <c r="A1933"/>
      <c r="B1933"/>
      <c r="C1933"/>
      <c r="D1933" s="145"/>
      <c r="E1933" s="146"/>
      <c r="F1933" s="1"/>
      <c r="G1933"/>
    </row>
    <row r="1934" spans="1:7" x14ac:dyDescent="0.3">
      <c r="A1934"/>
      <c r="B1934"/>
      <c r="C1934"/>
      <c r="D1934" s="145"/>
      <c r="E1934" s="146"/>
      <c r="F1934" s="1"/>
      <c r="G1934"/>
    </row>
    <row r="1935" spans="1:7" x14ac:dyDescent="0.3">
      <c r="A1935"/>
      <c r="B1935"/>
      <c r="C1935"/>
      <c r="D1935" s="145"/>
      <c r="E1935" s="146"/>
      <c r="F1935" s="1"/>
      <c r="G1935"/>
    </row>
    <row r="1936" spans="1:7" x14ac:dyDescent="0.3">
      <c r="A1936"/>
      <c r="B1936"/>
      <c r="C1936"/>
      <c r="D1936" s="145"/>
      <c r="E1936" s="146"/>
      <c r="F1936" s="1"/>
      <c r="G1936"/>
    </row>
    <row r="1937" spans="1:7" x14ac:dyDescent="0.3">
      <c r="A1937"/>
      <c r="B1937"/>
      <c r="C1937"/>
      <c r="D1937" s="145"/>
      <c r="E1937" s="146"/>
      <c r="F1937" s="1"/>
      <c r="G1937"/>
    </row>
    <row r="1938" spans="1:7" x14ac:dyDescent="0.3">
      <c r="A1938"/>
      <c r="B1938"/>
      <c r="C1938"/>
      <c r="D1938" s="145"/>
      <c r="E1938" s="146"/>
      <c r="F1938" s="1"/>
      <c r="G1938"/>
    </row>
    <row r="1939" spans="1:7" x14ac:dyDescent="0.3">
      <c r="A1939"/>
      <c r="B1939"/>
      <c r="C1939"/>
      <c r="D1939" s="145"/>
      <c r="E1939" s="146"/>
      <c r="F1939" s="1"/>
      <c r="G1939"/>
    </row>
    <row r="1940" spans="1:7" x14ac:dyDescent="0.3">
      <c r="A1940"/>
      <c r="B1940"/>
      <c r="C1940"/>
      <c r="D1940" s="145"/>
      <c r="E1940" s="146"/>
      <c r="F1940" s="1"/>
      <c r="G1940"/>
    </row>
    <row r="1941" spans="1:7" x14ac:dyDescent="0.3">
      <c r="A1941"/>
      <c r="B1941"/>
      <c r="C1941"/>
      <c r="D1941" s="145"/>
      <c r="E1941" s="146"/>
      <c r="F1941" s="1"/>
      <c r="G1941"/>
    </row>
    <row r="1942" spans="1:7" x14ac:dyDescent="0.3">
      <c r="A1942"/>
      <c r="B1942"/>
      <c r="C1942"/>
      <c r="D1942" s="145"/>
      <c r="E1942" s="146"/>
      <c r="F1942" s="1"/>
      <c r="G1942"/>
    </row>
    <row r="1943" spans="1:7" x14ac:dyDescent="0.3">
      <c r="A1943"/>
      <c r="B1943"/>
      <c r="C1943"/>
      <c r="D1943" s="145"/>
      <c r="E1943" s="146"/>
      <c r="F1943" s="1"/>
      <c r="G1943"/>
    </row>
    <row r="1944" spans="1:7" x14ac:dyDescent="0.3">
      <c r="A1944"/>
      <c r="B1944"/>
      <c r="C1944"/>
      <c r="D1944" s="145"/>
      <c r="E1944" s="146"/>
      <c r="F1944" s="1"/>
      <c r="G1944"/>
    </row>
    <row r="1945" spans="1:7" x14ac:dyDescent="0.3">
      <c r="A1945"/>
      <c r="B1945"/>
      <c r="C1945"/>
      <c r="D1945" s="145"/>
      <c r="E1945" s="146"/>
      <c r="F1945" s="1"/>
      <c r="G1945"/>
    </row>
    <row r="1946" spans="1:7" x14ac:dyDescent="0.3">
      <c r="A1946"/>
      <c r="B1946"/>
      <c r="C1946"/>
      <c r="D1946" s="145"/>
      <c r="E1946" s="146"/>
      <c r="F1946" s="1"/>
      <c r="G1946"/>
    </row>
    <row r="1947" spans="1:7" x14ac:dyDescent="0.3">
      <c r="A1947"/>
      <c r="B1947"/>
      <c r="C1947"/>
      <c r="D1947" s="145"/>
      <c r="E1947" s="146"/>
      <c r="F1947" s="1"/>
      <c r="G1947"/>
    </row>
    <row r="1948" spans="1:7" x14ac:dyDescent="0.3">
      <c r="A1948"/>
      <c r="B1948"/>
      <c r="C1948"/>
      <c r="D1948" s="145"/>
      <c r="E1948" s="146"/>
      <c r="F1948" s="1"/>
      <c r="G1948"/>
    </row>
    <row r="1949" spans="1:7" x14ac:dyDescent="0.3">
      <c r="A1949"/>
      <c r="B1949"/>
      <c r="C1949"/>
      <c r="D1949" s="145"/>
      <c r="E1949" s="146"/>
      <c r="F1949" s="1"/>
      <c r="G1949"/>
    </row>
    <row r="1950" spans="1:7" x14ac:dyDescent="0.3">
      <c r="A1950"/>
      <c r="B1950"/>
      <c r="C1950"/>
      <c r="D1950" s="145"/>
      <c r="E1950" s="146"/>
      <c r="F1950" s="1"/>
      <c r="G1950"/>
    </row>
    <row r="1951" spans="1:7" x14ac:dyDescent="0.3">
      <c r="A1951"/>
      <c r="B1951"/>
      <c r="C1951"/>
      <c r="D1951" s="145"/>
      <c r="E1951" s="146"/>
      <c r="F1951" s="1"/>
      <c r="G1951"/>
    </row>
    <row r="1952" spans="1:7" x14ac:dyDescent="0.3">
      <c r="A1952"/>
      <c r="B1952"/>
      <c r="C1952"/>
      <c r="D1952" s="145"/>
      <c r="E1952" s="146"/>
      <c r="F1952" s="1"/>
      <c r="G1952"/>
    </row>
    <row r="1953" spans="1:7" x14ac:dyDescent="0.3">
      <c r="A1953"/>
      <c r="B1953"/>
      <c r="C1953"/>
      <c r="D1953" s="145"/>
      <c r="E1953" s="146"/>
      <c r="F1953" s="1"/>
      <c r="G1953"/>
    </row>
    <row r="1954" spans="1:7" x14ac:dyDescent="0.3">
      <c r="A1954"/>
      <c r="B1954"/>
      <c r="C1954"/>
      <c r="D1954" s="145"/>
      <c r="E1954" s="146"/>
      <c r="F1954" s="1"/>
      <c r="G1954"/>
    </row>
    <row r="1955" spans="1:7" x14ac:dyDescent="0.3">
      <c r="A1955"/>
      <c r="B1955"/>
      <c r="C1955"/>
      <c r="D1955" s="145"/>
      <c r="E1955" s="146"/>
      <c r="F1955" s="1"/>
      <c r="G1955"/>
    </row>
    <row r="1956" spans="1:7" x14ac:dyDescent="0.3">
      <c r="A1956"/>
      <c r="B1956"/>
      <c r="C1956"/>
      <c r="D1956" s="145"/>
      <c r="E1956" s="146"/>
      <c r="F1956" s="1"/>
      <c r="G1956"/>
    </row>
    <row r="1957" spans="1:7" x14ac:dyDescent="0.3">
      <c r="A1957"/>
      <c r="B1957"/>
      <c r="C1957"/>
      <c r="D1957" s="145"/>
      <c r="E1957" s="146"/>
      <c r="F1957" s="1"/>
      <c r="G1957"/>
    </row>
    <row r="1958" spans="1:7" x14ac:dyDescent="0.3">
      <c r="A1958"/>
      <c r="B1958"/>
      <c r="C1958"/>
      <c r="D1958" s="145"/>
      <c r="E1958" s="146"/>
      <c r="F1958" s="1"/>
      <c r="G1958"/>
    </row>
    <row r="1959" spans="1:7" x14ac:dyDescent="0.3">
      <c r="A1959"/>
      <c r="B1959"/>
      <c r="C1959"/>
      <c r="D1959" s="145"/>
      <c r="E1959" s="146"/>
      <c r="F1959" s="1"/>
      <c r="G1959"/>
    </row>
    <row r="1960" spans="1:7" x14ac:dyDescent="0.3">
      <c r="A1960"/>
      <c r="B1960"/>
      <c r="C1960"/>
      <c r="D1960" s="145"/>
      <c r="E1960" s="146"/>
      <c r="F1960" s="1"/>
      <c r="G1960"/>
    </row>
    <row r="1961" spans="1:7" x14ac:dyDescent="0.3">
      <c r="A1961"/>
      <c r="B1961"/>
      <c r="C1961"/>
      <c r="D1961" s="145"/>
      <c r="E1961" s="146"/>
      <c r="F1961" s="1"/>
      <c r="G1961"/>
    </row>
    <row r="1962" spans="1:7" x14ac:dyDescent="0.3">
      <c r="A1962"/>
      <c r="B1962"/>
      <c r="C1962"/>
      <c r="D1962" s="145"/>
      <c r="E1962" s="146"/>
      <c r="F1962" s="1"/>
      <c r="G1962"/>
    </row>
    <row r="1963" spans="1:7" x14ac:dyDescent="0.3">
      <c r="A1963"/>
      <c r="B1963"/>
      <c r="C1963"/>
      <c r="D1963" s="145"/>
      <c r="E1963" s="146"/>
      <c r="F1963" s="1"/>
      <c r="G1963"/>
    </row>
    <row r="1964" spans="1:7" x14ac:dyDescent="0.3">
      <c r="A1964"/>
      <c r="B1964"/>
      <c r="C1964"/>
      <c r="D1964" s="145"/>
      <c r="E1964" s="146"/>
      <c r="F1964" s="1"/>
      <c r="G1964"/>
    </row>
    <row r="1965" spans="1:7" x14ac:dyDescent="0.3">
      <c r="A1965"/>
      <c r="B1965"/>
      <c r="C1965"/>
      <c r="D1965" s="145"/>
      <c r="E1965" s="146"/>
      <c r="F1965" s="1"/>
      <c r="G1965"/>
    </row>
    <row r="1966" spans="1:7" x14ac:dyDescent="0.3">
      <c r="A1966"/>
      <c r="B1966"/>
      <c r="C1966"/>
      <c r="D1966" s="145"/>
      <c r="E1966" s="146"/>
      <c r="F1966" s="1"/>
      <c r="G1966"/>
    </row>
    <row r="1967" spans="1:7" x14ac:dyDescent="0.3">
      <c r="A1967"/>
      <c r="B1967"/>
      <c r="C1967"/>
      <c r="D1967" s="145"/>
      <c r="E1967" s="146"/>
      <c r="F1967" s="1"/>
      <c r="G1967"/>
    </row>
    <row r="1968" spans="1:7" x14ac:dyDescent="0.3">
      <c r="A1968"/>
      <c r="B1968"/>
      <c r="C1968"/>
      <c r="D1968" s="145"/>
      <c r="E1968" s="146"/>
      <c r="F1968" s="1"/>
      <c r="G1968"/>
    </row>
    <row r="1969" spans="1:7" x14ac:dyDescent="0.3">
      <c r="A1969"/>
      <c r="B1969"/>
      <c r="C1969"/>
      <c r="D1969" s="145"/>
      <c r="E1969" s="146"/>
      <c r="F1969" s="1"/>
      <c r="G1969"/>
    </row>
    <row r="1970" spans="1:7" x14ac:dyDescent="0.3">
      <c r="A1970"/>
      <c r="B1970"/>
      <c r="C1970"/>
      <c r="D1970" s="145"/>
      <c r="E1970" s="146"/>
      <c r="F1970" s="1"/>
      <c r="G1970"/>
    </row>
    <row r="1971" spans="1:7" x14ac:dyDescent="0.3">
      <c r="A1971"/>
      <c r="B1971"/>
      <c r="C1971"/>
      <c r="D1971" s="145"/>
      <c r="E1971" s="146"/>
      <c r="F1971" s="1"/>
      <c r="G1971"/>
    </row>
    <row r="1972" spans="1:7" x14ac:dyDescent="0.3">
      <c r="A1972"/>
      <c r="B1972"/>
      <c r="C1972"/>
      <c r="D1972" s="145"/>
      <c r="E1972" s="146"/>
      <c r="F1972" s="1"/>
      <c r="G1972"/>
    </row>
    <row r="1973" spans="1:7" x14ac:dyDescent="0.3">
      <c r="A1973"/>
      <c r="B1973"/>
      <c r="C1973"/>
      <c r="D1973" s="145"/>
      <c r="E1973" s="146"/>
      <c r="F1973" s="1"/>
      <c r="G1973"/>
    </row>
    <row r="1974" spans="1:7" x14ac:dyDescent="0.3">
      <c r="A1974"/>
      <c r="B1974"/>
      <c r="C1974"/>
      <c r="D1974" s="145"/>
      <c r="E1974" s="146"/>
      <c r="F1974" s="1"/>
      <c r="G1974"/>
    </row>
    <row r="1975" spans="1:7" x14ac:dyDescent="0.3">
      <c r="A1975"/>
      <c r="B1975"/>
      <c r="C1975"/>
      <c r="D1975" s="145"/>
      <c r="E1975" s="146"/>
      <c r="F1975" s="1"/>
      <c r="G1975"/>
    </row>
    <row r="1976" spans="1:7" x14ac:dyDescent="0.3">
      <c r="A1976"/>
      <c r="B1976"/>
      <c r="C1976"/>
      <c r="D1976" s="145"/>
      <c r="E1976" s="146"/>
      <c r="F1976" s="1"/>
      <c r="G1976"/>
    </row>
    <row r="1977" spans="1:7" x14ac:dyDescent="0.3">
      <c r="A1977"/>
      <c r="B1977"/>
      <c r="C1977"/>
      <c r="D1977" s="145"/>
      <c r="E1977" s="146"/>
      <c r="F1977" s="1"/>
      <c r="G1977"/>
    </row>
    <row r="1978" spans="1:7" x14ac:dyDescent="0.3">
      <c r="A1978"/>
      <c r="B1978"/>
      <c r="C1978"/>
      <c r="D1978" s="145"/>
      <c r="E1978" s="146"/>
      <c r="F1978" s="1"/>
      <c r="G1978"/>
    </row>
    <row r="1979" spans="1:7" x14ac:dyDescent="0.3">
      <c r="A1979"/>
      <c r="B1979"/>
      <c r="C1979"/>
      <c r="D1979" s="145"/>
      <c r="E1979" s="146"/>
      <c r="F1979" s="1"/>
      <c r="G1979"/>
    </row>
    <row r="1980" spans="1:7" x14ac:dyDescent="0.3">
      <c r="A1980"/>
      <c r="B1980"/>
      <c r="C1980"/>
      <c r="D1980" s="145"/>
      <c r="E1980" s="146"/>
      <c r="F1980" s="1"/>
      <c r="G1980"/>
    </row>
    <row r="1981" spans="1:7" x14ac:dyDescent="0.3">
      <c r="A1981"/>
      <c r="B1981"/>
      <c r="C1981"/>
      <c r="D1981" s="145"/>
      <c r="E1981" s="146"/>
      <c r="F1981" s="1"/>
      <c r="G1981"/>
    </row>
    <row r="1982" spans="1:7" x14ac:dyDescent="0.3">
      <c r="A1982"/>
      <c r="B1982"/>
      <c r="C1982"/>
      <c r="D1982" s="145"/>
      <c r="E1982" s="146"/>
      <c r="F1982" s="1"/>
      <c r="G1982"/>
    </row>
    <row r="1983" spans="1:7" x14ac:dyDescent="0.3">
      <c r="A1983"/>
      <c r="B1983"/>
      <c r="C1983"/>
      <c r="D1983" s="145"/>
      <c r="E1983" s="146"/>
      <c r="F1983" s="1"/>
      <c r="G1983"/>
    </row>
    <row r="1984" spans="1:7" x14ac:dyDescent="0.3">
      <c r="A1984"/>
      <c r="B1984"/>
      <c r="C1984"/>
      <c r="D1984" s="145"/>
      <c r="E1984" s="146"/>
      <c r="F1984" s="1"/>
      <c r="G1984"/>
    </row>
    <row r="1985" spans="1:7" x14ac:dyDescent="0.3">
      <c r="A1985"/>
      <c r="B1985"/>
      <c r="C1985"/>
      <c r="D1985" s="145"/>
      <c r="E1985" s="146"/>
      <c r="F1985" s="1"/>
      <c r="G1985"/>
    </row>
    <row r="1986" spans="1:7" x14ac:dyDescent="0.3">
      <c r="A1986"/>
      <c r="B1986"/>
      <c r="C1986"/>
      <c r="D1986" s="145"/>
      <c r="E1986" s="146"/>
      <c r="F1986" s="1"/>
      <c r="G1986"/>
    </row>
    <row r="1987" spans="1:7" x14ac:dyDescent="0.3">
      <c r="A1987"/>
      <c r="B1987"/>
      <c r="C1987"/>
      <c r="D1987" s="145"/>
      <c r="E1987" s="146"/>
      <c r="F1987" s="1"/>
      <c r="G1987"/>
    </row>
    <row r="1988" spans="1:7" x14ac:dyDescent="0.3">
      <c r="A1988"/>
      <c r="B1988"/>
      <c r="C1988"/>
      <c r="D1988" s="145"/>
      <c r="E1988" s="146"/>
      <c r="F1988" s="1"/>
      <c r="G1988"/>
    </row>
    <row r="1989" spans="1:7" x14ac:dyDescent="0.3">
      <c r="A1989"/>
      <c r="B1989"/>
      <c r="C1989"/>
      <c r="D1989" s="145"/>
      <c r="E1989" s="146"/>
      <c r="F1989" s="1"/>
      <c r="G1989"/>
    </row>
    <row r="1990" spans="1:7" x14ac:dyDescent="0.3">
      <c r="A1990"/>
      <c r="B1990"/>
      <c r="C1990"/>
      <c r="D1990" s="145"/>
      <c r="E1990" s="146"/>
      <c r="F1990" s="1"/>
      <c r="G1990"/>
    </row>
    <row r="1991" spans="1:7" x14ac:dyDescent="0.3">
      <c r="A1991"/>
      <c r="B1991"/>
      <c r="C1991"/>
      <c r="D1991" s="145"/>
      <c r="E1991" s="146"/>
      <c r="F1991" s="1"/>
      <c r="G1991"/>
    </row>
    <row r="1992" spans="1:7" x14ac:dyDescent="0.3">
      <c r="A1992"/>
      <c r="B1992"/>
      <c r="C1992"/>
      <c r="D1992" s="145"/>
      <c r="E1992" s="146"/>
      <c r="F1992" s="1"/>
      <c r="G1992"/>
    </row>
    <row r="1993" spans="1:7" x14ac:dyDescent="0.3">
      <c r="A1993"/>
      <c r="B1993"/>
      <c r="C1993"/>
      <c r="D1993" s="145"/>
      <c r="E1993" s="146"/>
      <c r="F1993" s="1"/>
      <c r="G1993"/>
    </row>
    <row r="1994" spans="1:7" x14ac:dyDescent="0.3">
      <c r="A1994"/>
      <c r="B1994"/>
      <c r="C1994"/>
      <c r="D1994" s="145"/>
      <c r="E1994" s="146"/>
      <c r="F1994" s="1"/>
      <c r="G1994"/>
    </row>
    <row r="1995" spans="1:7" x14ac:dyDescent="0.3">
      <c r="A1995"/>
      <c r="B1995"/>
      <c r="C1995"/>
      <c r="D1995" s="145"/>
      <c r="E1995" s="146"/>
      <c r="F1995" s="1"/>
      <c r="G1995"/>
    </row>
    <row r="1996" spans="1:7" x14ac:dyDescent="0.3">
      <c r="A1996"/>
      <c r="B1996"/>
      <c r="C1996"/>
      <c r="D1996" s="145"/>
      <c r="E1996" s="146"/>
      <c r="F1996" s="1"/>
      <c r="G1996"/>
    </row>
    <row r="1997" spans="1:7" x14ac:dyDescent="0.3">
      <c r="A1997"/>
      <c r="B1997"/>
      <c r="C1997"/>
      <c r="D1997" s="145"/>
      <c r="E1997" s="146"/>
      <c r="F1997" s="1"/>
      <c r="G1997"/>
    </row>
    <row r="1998" spans="1:7" x14ac:dyDescent="0.3">
      <c r="A1998"/>
      <c r="B1998"/>
      <c r="C1998"/>
      <c r="D1998" s="145"/>
      <c r="E1998" s="146"/>
      <c r="F1998" s="1"/>
      <c r="G1998"/>
    </row>
    <row r="1999" spans="1:7" x14ac:dyDescent="0.3">
      <c r="A1999"/>
      <c r="B1999"/>
      <c r="C1999"/>
      <c r="D1999" s="145"/>
      <c r="E1999" s="146"/>
      <c r="F1999" s="1"/>
      <c r="G1999"/>
    </row>
    <row r="2000" spans="1:7" x14ac:dyDescent="0.3">
      <c r="A2000"/>
      <c r="B2000"/>
      <c r="C2000"/>
      <c r="D2000" s="145"/>
      <c r="E2000" s="146"/>
      <c r="F2000" s="1"/>
      <c r="G2000"/>
    </row>
    <row r="2001" spans="1:7" x14ac:dyDescent="0.3">
      <c r="A2001"/>
      <c r="B2001"/>
      <c r="C2001"/>
      <c r="D2001" s="145"/>
      <c r="E2001" s="146"/>
      <c r="F2001" s="1"/>
      <c r="G2001"/>
    </row>
    <row r="2002" spans="1:7" x14ac:dyDescent="0.3">
      <c r="A2002"/>
      <c r="B2002"/>
      <c r="C2002"/>
      <c r="D2002" s="145"/>
      <c r="E2002" s="146"/>
      <c r="F2002" s="1"/>
      <c r="G2002"/>
    </row>
    <row r="2003" spans="1:7" x14ac:dyDescent="0.3">
      <c r="A2003"/>
      <c r="B2003"/>
      <c r="C2003"/>
      <c r="D2003" s="145"/>
      <c r="E2003" s="146"/>
      <c r="F2003" s="1"/>
      <c r="G2003"/>
    </row>
    <row r="2004" spans="1:7" x14ac:dyDescent="0.3">
      <c r="A2004"/>
      <c r="B2004"/>
      <c r="C2004"/>
      <c r="D2004" s="145"/>
      <c r="E2004" s="146"/>
      <c r="F2004" s="1"/>
      <c r="G2004"/>
    </row>
    <row r="2005" spans="1:7" x14ac:dyDescent="0.3">
      <c r="A2005"/>
      <c r="B2005"/>
      <c r="C2005"/>
      <c r="D2005" s="145"/>
      <c r="E2005" s="146"/>
      <c r="F2005" s="1"/>
      <c r="G2005"/>
    </row>
    <row r="2006" spans="1:7" x14ac:dyDescent="0.3">
      <c r="A2006"/>
      <c r="B2006"/>
      <c r="C2006"/>
      <c r="D2006" s="145"/>
      <c r="E2006" s="146"/>
      <c r="F2006" s="1"/>
      <c r="G2006"/>
    </row>
    <row r="2007" spans="1:7" x14ac:dyDescent="0.3">
      <c r="A2007"/>
      <c r="B2007"/>
      <c r="C2007"/>
      <c r="D2007" s="145"/>
      <c r="E2007" s="146"/>
      <c r="F2007" s="1"/>
      <c r="G2007"/>
    </row>
    <row r="2008" spans="1:7" x14ac:dyDescent="0.3">
      <c r="A2008"/>
      <c r="B2008"/>
      <c r="C2008"/>
      <c r="D2008" s="145"/>
      <c r="E2008" s="146"/>
      <c r="F2008" s="1"/>
      <c r="G2008"/>
    </row>
    <row r="2009" spans="1:7" x14ac:dyDescent="0.3">
      <c r="A2009"/>
      <c r="B2009"/>
      <c r="C2009"/>
      <c r="D2009" s="145"/>
      <c r="E2009" s="146"/>
      <c r="F2009" s="1"/>
      <c r="G2009"/>
    </row>
    <row r="2010" spans="1:7" x14ac:dyDescent="0.3">
      <c r="A2010"/>
      <c r="B2010"/>
      <c r="C2010"/>
      <c r="D2010" s="145"/>
      <c r="E2010" s="146"/>
      <c r="F2010" s="1"/>
      <c r="G2010"/>
    </row>
    <row r="2011" spans="1:7" x14ac:dyDescent="0.3">
      <c r="A2011"/>
      <c r="B2011"/>
      <c r="C2011"/>
      <c r="D2011" s="145"/>
      <c r="E2011" s="146"/>
      <c r="F2011" s="1"/>
      <c r="G2011"/>
    </row>
    <row r="2012" spans="1:7" x14ac:dyDescent="0.3">
      <c r="A2012"/>
      <c r="B2012"/>
      <c r="C2012"/>
      <c r="D2012" s="145"/>
      <c r="E2012" s="146"/>
      <c r="F2012" s="1"/>
      <c r="G2012"/>
    </row>
    <row r="2013" spans="1:7" x14ac:dyDescent="0.3">
      <c r="A2013"/>
      <c r="B2013"/>
      <c r="C2013"/>
      <c r="D2013" s="145"/>
      <c r="E2013" s="146"/>
      <c r="F2013" s="1"/>
      <c r="G2013"/>
    </row>
    <row r="2014" spans="1:7" x14ac:dyDescent="0.3">
      <c r="A2014"/>
      <c r="B2014"/>
      <c r="C2014"/>
      <c r="D2014" s="145"/>
      <c r="E2014" s="146"/>
      <c r="F2014" s="1"/>
      <c r="G2014"/>
    </row>
    <row r="2015" spans="1:7" x14ac:dyDescent="0.3">
      <c r="A2015"/>
      <c r="B2015"/>
      <c r="C2015"/>
      <c r="D2015" s="145"/>
      <c r="E2015" s="146"/>
      <c r="F2015" s="1"/>
      <c r="G2015"/>
    </row>
    <row r="2016" spans="1:7" x14ac:dyDescent="0.3">
      <c r="A2016"/>
      <c r="B2016"/>
      <c r="C2016"/>
      <c r="D2016" s="145"/>
      <c r="E2016" s="146"/>
      <c r="F2016" s="1"/>
      <c r="G2016"/>
    </row>
    <row r="2017" spans="1:7" x14ac:dyDescent="0.3">
      <c r="A2017"/>
      <c r="B2017"/>
      <c r="C2017"/>
      <c r="D2017" s="145"/>
      <c r="E2017" s="146"/>
      <c r="F2017" s="1"/>
      <c r="G2017"/>
    </row>
    <row r="2018" spans="1:7" x14ac:dyDescent="0.3">
      <c r="A2018"/>
      <c r="B2018"/>
      <c r="C2018"/>
      <c r="D2018" s="145"/>
      <c r="E2018" s="146"/>
      <c r="F2018" s="1"/>
      <c r="G2018"/>
    </row>
    <row r="2019" spans="1:7" x14ac:dyDescent="0.3">
      <c r="A2019"/>
      <c r="B2019"/>
      <c r="C2019"/>
      <c r="D2019" s="145"/>
      <c r="E2019" s="146"/>
      <c r="F2019" s="1"/>
      <c r="G2019"/>
    </row>
    <row r="2020" spans="1:7" x14ac:dyDescent="0.3">
      <c r="A2020"/>
      <c r="B2020"/>
      <c r="C2020"/>
      <c r="D2020" s="145"/>
      <c r="E2020" s="146"/>
      <c r="F2020" s="1"/>
      <c r="G2020"/>
    </row>
    <row r="2021" spans="1:7" x14ac:dyDescent="0.3">
      <c r="A2021"/>
      <c r="B2021"/>
      <c r="C2021"/>
      <c r="D2021" s="145"/>
      <c r="E2021" s="146"/>
      <c r="F2021" s="1"/>
      <c r="G2021"/>
    </row>
    <row r="2022" spans="1:7" x14ac:dyDescent="0.3">
      <c r="A2022"/>
      <c r="B2022"/>
      <c r="C2022"/>
      <c r="D2022" s="145"/>
      <c r="E2022" s="146"/>
      <c r="F2022" s="1"/>
      <c r="G2022"/>
    </row>
    <row r="2023" spans="1:7" x14ac:dyDescent="0.3">
      <c r="A2023"/>
      <c r="B2023"/>
      <c r="C2023"/>
      <c r="D2023" s="145"/>
      <c r="E2023" s="146"/>
      <c r="F2023" s="1"/>
      <c r="G2023"/>
    </row>
    <row r="2024" spans="1:7" x14ac:dyDescent="0.3">
      <c r="A2024"/>
      <c r="B2024"/>
      <c r="C2024"/>
      <c r="D2024" s="145"/>
      <c r="E2024" s="146"/>
      <c r="F2024" s="1"/>
      <c r="G2024"/>
    </row>
    <row r="2025" spans="1:7" x14ac:dyDescent="0.3">
      <c r="A2025"/>
      <c r="B2025"/>
      <c r="C2025"/>
      <c r="D2025" s="145"/>
      <c r="E2025" s="146"/>
      <c r="F2025" s="1"/>
      <c r="G2025"/>
    </row>
    <row r="2026" spans="1:7" x14ac:dyDescent="0.3">
      <c r="A2026"/>
      <c r="B2026"/>
      <c r="C2026"/>
      <c r="D2026" s="145"/>
      <c r="E2026" s="146"/>
      <c r="F2026" s="1"/>
      <c r="G2026"/>
    </row>
    <row r="2027" spans="1:7" x14ac:dyDescent="0.3">
      <c r="A2027"/>
      <c r="B2027"/>
      <c r="C2027"/>
      <c r="D2027" s="145"/>
      <c r="E2027" s="146"/>
      <c r="F2027" s="1"/>
      <c r="G2027"/>
    </row>
    <row r="2028" spans="1:7" x14ac:dyDescent="0.3">
      <c r="A2028"/>
      <c r="B2028"/>
      <c r="C2028"/>
      <c r="D2028" s="145"/>
      <c r="E2028" s="146"/>
      <c r="F2028" s="1"/>
      <c r="G2028"/>
    </row>
    <row r="2029" spans="1:7" x14ac:dyDescent="0.3">
      <c r="A2029"/>
      <c r="B2029"/>
      <c r="C2029"/>
      <c r="D2029" s="145"/>
      <c r="E2029" s="146"/>
      <c r="F2029" s="1"/>
      <c r="G2029"/>
    </row>
    <row r="2030" spans="1:7" x14ac:dyDescent="0.3">
      <c r="A2030"/>
      <c r="B2030"/>
      <c r="C2030"/>
      <c r="D2030" s="145"/>
      <c r="E2030" s="146"/>
      <c r="F2030" s="1"/>
      <c r="G2030"/>
    </row>
    <row r="2031" spans="1:7" x14ac:dyDescent="0.3">
      <c r="A2031"/>
      <c r="B2031"/>
      <c r="C2031"/>
      <c r="D2031" s="145"/>
      <c r="E2031" s="146"/>
      <c r="F2031" s="1"/>
      <c r="G2031"/>
    </row>
    <row r="2032" spans="1:7" x14ac:dyDescent="0.3">
      <c r="A2032"/>
      <c r="B2032"/>
      <c r="C2032"/>
      <c r="D2032" s="145"/>
      <c r="E2032" s="146"/>
      <c r="F2032" s="1"/>
      <c r="G2032"/>
    </row>
    <row r="2033" spans="1:7" x14ac:dyDescent="0.3">
      <c r="A2033"/>
      <c r="B2033"/>
      <c r="C2033"/>
      <c r="D2033" s="145"/>
      <c r="E2033" s="146"/>
      <c r="F2033" s="1"/>
      <c r="G2033"/>
    </row>
    <row r="2034" spans="1:7" x14ac:dyDescent="0.3">
      <c r="A2034"/>
      <c r="B2034"/>
      <c r="C2034"/>
      <c r="D2034" s="145"/>
      <c r="E2034" s="146"/>
      <c r="F2034" s="1"/>
      <c r="G2034"/>
    </row>
    <row r="2035" spans="1:7" x14ac:dyDescent="0.3">
      <c r="A2035"/>
      <c r="B2035"/>
      <c r="C2035"/>
      <c r="D2035" s="145"/>
      <c r="E2035" s="146"/>
      <c r="F2035" s="1"/>
      <c r="G2035"/>
    </row>
    <row r="2036" spans="1:7" x14ac:dyDescent="0.3">
      <c r="A2036"/>
      <c r="B2036"/>
      <c r="C2036"/>
      <c r="D2036" s="145"/>
      <c r="E2036" s="146"/>
      <c r="F2036" s="1"/>
      <c r="G2036"/>
    </row>
    <row r="2037" spans="1:7" x14ac:dyDescent="0.3">
      <c r="A2037"/>
      <c r="B2037"/>
      <c r="C2037"/>
      <c r="D2037" s="145"/>
      <c r="E2037" s="146"/>
      <c r="F2037" s="1"/>
      <c r="G2037"/>
    </row>
    <row r="2038" spans="1:7" x14ac:dyDescent="0.3">
      <c r="A2038"/>
      <c r="B2038"/>
      <c r="C2038"/>
      <c r="D2038" s="145"/>
      <c r="E2038" s="146"/>
      <c r="F2038" s="1"/>
      <c r="G2038"/>
    </row>
    <row r="2039" spans="1:7" x14ac:dyDescent="0.3">
      <c r="A2039"/>
      <c r="B2039"/>
      <c r="C2039"/>
      <c r="D2039" s="145"/>
      <c r="E2039" s="146"/>
      <c r="F2039" s="1"/>
      <c r="G2039"/>
    </row>
    <row r="2040" spans="1:7" x14ac:dyDescent="0.3">
      <c r="A2040"/>
      <c r="B2040"/>
      <c r="C2040"/>
      <c r="D2040" s="145"/>
      <c r="E2040" s="146"/>
      <c r="F2040" s="1"/>
      <c r="G2040"/>
    </row>
    <row r="2041" spans="1:7" x14ac:dyDescent="0.3">
      <c r="A2041"/>
      <c r="B2041"/>
      <c r="C2041"/>
      <c r="D2041" s="145"/>
      <c r="E2041" s="146"/>
      <c r="F2041" s="1"/>
      <c r="G2041"/>
    </row>
    <row r="2042" spans="1:7" x14ac:dyDescent="0.3">
      <c r="A2042"/>
      <c r="B2042"/>
      <c r="C2042"/>
      <c r="D2042" s="145"/>
      <c r="E2042" s="146"/>
      <c r="F2042" s="1"/>
      <c r="G2042"/>
    </row>
    <row r="2043" spans="1:7" x14ac:dyDescent="0.3">
      <c r="A2043"/>
      <c r="B2043"/>
      <c r="C2043"/>
      <c r="D2043" s="145"/>
      <c r="E2043" s="146"/>
      <c r="F2043" s="1"/>
      <c r="G2043"/>
    </row>
    <row r="2044" spans="1:7" x14ac:dyDescent="0.3">
      <c r="A2044"/>
      <c r="B2044"/>
      <c r="C2044"/>
      <c r="D2044" s="145"/>
      <c r="E2044" s="146"/>
      <c r="F2044" s="1"/>
      <c r="G2044"/>
    </row>
    <row r="2045" spans="1:7" x14ac:dyDescent="0.3">
      <c r="A2045"/>
      <c r="B2045"/>
      <c r="C2045"/>
      <c r="D2045" s="145"/>
      <c r="E2045" s="146"/>
      <c r="F2045" s="1"/>
      <c r="G2045"/>
    </row>
    <row r="2046" spans="1:7" x14ac:dyDescent="0.3">
      <c r="A2046"/>
      <c r="B2046"/>
      <c r="C2046"/>
      <c r="D2046" s="145"/>
      <c r="E2046" s="146"/>
      <c r="F2046" s="1"/>
      <c r="G2046"/>
    </row>
    <row r="2047" spans="1:7" x14ac:dyDescent="0.3">
      <c r="A2047"/>
      <c r="B2047"/>
      <c r="C2047"/>
      <c r="D2047" s="145"/>
      <c r="E2047" s="146"/>
      <c r="F2047" s="1"/>
      <c r="G2047"/>
    </row>
    <row r="2048" spans="1:7" x14ac:dyDescent="0.3">
      <c r="A2048"/>
      <c r="B2048"/>
      <c r="C2048"/>
      <c r="D2048" s="145"/>
      <c r="E2048" s="146"/>
      <c r="F2048" s="1"/>
      <c r="G2048"/>
    </row>
    <row r="2049" spans="1:7" x14ac:dyDescent="0.3">
      <c r="A2049"/>
      <c r="B2049"/>
      <c r="C2049"/>
      <c r="D2049" s="145"/>
      <c r="E2049" s="146"/>
      <c r="F2049" s="1"/>
      <c r="G2049"/>
    </row>
    <row r="2050" spans="1:7" x14ac:dyDescent="0.3">
      <c r="A2050"/>
      <c r="B2050"/>
      <c r="C2050"/>
      <c r="D2050" s="145"/>
      <c r="E2050" s="146"/>
      <c r="F2050" s="1"/>
      <c r="G2050"/>
    </row>
    <row r="2051" spans="1:7" x14ac:dyDescent="0.3">
      <c r="A2051"/>
      <c r="B2051"/>
      <c r="C2051"/>
      <c r="D2051" s="145"/>
      <c r="E2051" s="146"/>
      <c r="F2051" s="1"/>
      <c r="G2051"/>
    </row>
    <row r="2052" spans="1:7" x14ac:dyDescent="0.3">
      <c r="A2052"/>
      <c r="B2052"/>
      <c r="C2052"/>
      <c r="D2052" s="145"/>
      <c r="E2052" s="146"/>
      <c r="F2052" s="1"/>
      <c r="G2052"/>
    </row>
    <row r="2053" spans="1:7" x14ac:dyDescent="0.3">
      <c r="A2053"/>
      <c r="B2053"/>
      <c r="C2053"/>
      <c r="D2053" s="145"/>
      <c r="E2053" s="146"/>
      <c r="F2053" s="1"/>
      <c r="G2053"/>
    </row>
    <row r="2054" spans="1:7" x14ac:dyDescent="0.3">
      <c r="A2054"/>
      <c r="B2054"/>
      <c r="C2054"/>
      <c r="D2054" s="145"/>
      <c r="E2054" s="146"/>
      <c r="F2054" s="1"/>
      <c r="G2054"/>
    </row>
    <row r="2055" spans="1:7" x14ac:dyDescent="0.3">
      <c r="A2055"/>
      <c r="B2055"/>
      <c r="C2055"/>
      <c r="D2055" s="145"/>
      <c r="E2055" s="146"/>
      <c r="F2055" s="1"/>
      <c r="G2055"/>
    </row>
    <row r="2056" spans="1:7" x14ac:dyDescent="0.3">
      <c r="A2056"/>
      <c r="B2056"/>
      <c r="C2056"/>
      <c r="D2056" s="145"/>
      <c r="E2056" s="146"/>
      <c r="F2056" s="1"/>
      <c r="G2056"/>
    </row>
    <row r="2057" spans="1:7" x14ac:dyDescent="0.3">
      <c r="A2057"/>
      <c r="B2057"/>
      <c r="C2057"/>
      <c r="D2057" s="145"/>
      <c r="E2057" s="146"/>
      <c r="F2057" s="1"/>
      <c r="G2057"/>
    </row>
    <row r="2058" spans="1:7" x14ac:dyDescent="0.3">
      <c r="A2058"/>
      <c r="B2058"/>
      <c r="C2058"/>
      <c r="D2058" s="145"/>
      <c r="E2058" s="146"/>
      <c r="F2058" s="1"/>
      <c r="G2058"/>
    </row>
    <row r="2059" spans="1:7" x14ac:dyDescent="0.3">
      <c r="A2059"/>
      <c r="B2059"/>
      <c r="C2059"/>
      <c r="D2059" s="145"/>
      <c r="E2059" s="146"/>
      <c r="F2059" s="1"/>
      <c r="G2059"/>
    </row>
    <row r="2060" spans="1:7" x14ac:dyDescent="0.3">
      <c r="A2060"/>
      <c r="B2060"/>
      <c r="C2060"/>
      <c r="D2060" s="145"/>
      <c r="E2060" s="146"/>
      <c r="F2060" s="1"/>
      <c r="G2060"/>
    </row>
    <row r="2061" spans="1:7" x14ac:dyDescent="0.3">
      <c r="A2061"/>
      <c r="B2061"/>
      <c r="C2061"/>
      <c r="D2061" s="145"/>
      <c r="E2061" s="146"/>
      <c r="F2061" s="1"/>
      <c r="G2061"/>
    </row>
    <row r="2062" spans="1:7" x14ac:dyDescent="0.3">
      <c r="A2062"/>
      <c r="B2062"/>
      <c r="C2062"/>
      <c r="D2062" s="145"/>
      <c r="E2062" s="146"/>
      <c r="F2062" s="1"/>
      <c r="G2062"/>
    </row>
    <row r="2063" spans="1:7" x14ac:dyDescent="0.3">
      <c r="A2063"/>
      <c r="B2063"/>
      <c r="C2063"/>
      <c r="D2063" s="145"/>
      <c r="E2063" s="146"/>
      <c r="F2063" s="1"/>
      <c r="G2063"/>
    </row>
    <row r="2064" spans="1:7" x14ac:dyDescent="0.3">
      <c r="A2064"/>
      <c r="B2064"/>
      <c r="C2064"/>
      <c r="D2064" s="145"/>
      <c r="E2064" s="146"/>
      <c r="F2064" s="1"/>
      <c r="G2064"/>
    </row>
    <row r="2065" spans="1:7" x14ac:dyDescent="0.3">
      <c r="A2065"/>
      <c r="B2065"/>
      <c r="C2065"/>
      <c r="D2065" s="145"/>
      <c r="E2065" s="146"/>
      <c r="F2065" s="1"/>
      <c r="G2065"/>
    </row>
    <row r="2066" spans="1:7" x14ac:dyDescent="0.3">
      <c r="A2066"/>
      <c r="B2066"/>
      <c r="C2066"/>
      <c r="D2066" s="145"/>
      <c r="E2066" s="146"/>
      <c r="F2066" s="1"/>
      <c r="G2066"/>
    </row>
    <row r="2067" spans="1:7" x14ac:dyDescent="0.3">
      <c r="A2067"/>
      <c r="B2067"/>
      <c r="C2067"/>
      <c r="D2067" s="145"/>
      <c r="E2067" s="146"/>
      <c r="F2067" s="1"/>
      <c r="G2067"/>
    </row>
    <row r="2068" spans="1:7" x14ac:dyDescent="0.3">
      <c r="A2068"/>
      <c r="B2068"/>
      <c r="C2068"/>
      <c r="D2068" s="145"/>
      <c r="E2068" s="146"/>
      <c r="F2068" s="1"/>
      <c r="G2068"/>
    </row>
    <row r="2069" spans="1:7" x14ac:dyDescent="0.3">
      <c r="A2069"/>
      <c r="B2069"/>
      <c r="C2069"/>
      <c r="D2069" s="145"/>
      <c r="E2069" s="146"/>
      <c r="F2069" s="1"/>
      <c r="G2069"/>
    </row>
    <row r="2070" spans="1:7" x14ac:dyDescent="0.3">
      <c r="A2070"/>
      <c r="B2070"/>
      <c r="C2070"/>
      <c r="D2070" s="145"/>
      <c r="E2070" s="146"/>
      <c r="F2070" s="1"/>
      <c r="G2070"/>
    </row>
    <row r="2071" spans="1:7" x14ac:dyDescent="0.3">
      <c r="A2071"/>
      <c r="B2071"/>
      <c r="C2071"/>
      <c r="D2071" s="145"/>
      <c r="E2071" s="146"/>
      <c r="F2071" s="1"/>
      <c r="G2071"/>
    </row>
    <row r="2072" spans="1:7" x14ac:dyDescent="0.3">
      <c r="A2072"/>
      <c r="B2072"/>
      <c r="C2072"/>
      <c r="D2072" s="145"/>
      <c r="E2072" s="146"/>
      <c r="F2072" s="1"/>
      <c r="G2072"/>
    </row>
    <row r="2073" spans="1:7" x14ac:dyDescent="0.3">
      <c r="A2073"/>
      <c r="B2073"/>
      <c r="C2073"/>
      <c r="D2073" s="145"/>
      <c r="E2073" s="146"/>
      <c r="F2073" s="1"/>
      <c r="G2073"/>
    </row>
    <row r="2074" spans="1:7" x14ac:dyDescent="0.3">
      <c r="A2074"/>
      <c r="B2074"/>
      <c r="C2074"/>
      <c r="D2074" s="145"/>
      <c r="E2074" s="146"/>
      <c r="F2074" s="1"/>
      <c r="G2074"/>
    </row>
    <row r="2075" spans="1:7" x14ac:dyDescent="0.3">
      <c r="A2075"/>
      <c r="B2075"/>
      <c r="C2075"/>
      <c r="D2075" s="145"/>
      <c r="E2075" s="146"/>
      <c r="F2075" s="1"/>
      <c r="G2075"/>
    </row>
    <row r="2076" spans="1:7" x14ac:dyDescent="0.3">
      <c r="A2076"/>
      <c r="B2076"/>
      <c r="C2076"/>
      <c r="D2076" s="145"/>
      <c r="E2076" s="146"/>
      <c r="F2076" s="1"/>
      <c r="G2076"/>
    </row>
    <row r="2077" spans="1:7" x14ac:dyDescent="0.3">
      <c r="A2077"/>
      <c r="B2077"/>
      <c r="C2077"/>
      <c r="D2077" s="145"/>
      <c r="E2077" s="146"/>
      <c r="F2077" s="1"/>
      <c r="G2077"/>
    </row>
    <row r="2078" spans="1:7" x14ac:dyDescent="0.3">
      <c r="A2078"/>
      <c r="B2078"/>
      <c r="C2078"/>
      <c r="D2078" s="145"/>
      <c r="E2078" s="146"/>
      <c r="F2078" s="1"/>
      <c r="G2078"/>
    </row>
    <row r="2079" spans="1:7" x14ac:dyDescent="0.3">
      <c r="A2079"/>
      <c r="B2079"/>
      <c r="C2079"/>
      <c r="D2079" s="145"/>
      <c r="E2079" s="146"/>
      <c r="F2079" s="1"/>
      <c r="G2079"/>
    </row>
    <row r="2080" spans="1:7" x14ac:dyDescent="0.3">
      <c r="A2080"/>
      <c r="B2080"/>
      <c r="C2080"/>
      <c r="D2080" s="145"/>
      <c r="E2080" s="146"/>
      <c r="F2080" s="1"/>
      <c r="G2080"/>
    </row>
    <row r="2081" spans="1:7" x14ac:dyDescent="0.3">
      <c r="A2081"/>
      <c r="B2081"/>
      <c r="C2081"/>
      <c r="D2081" s="145"/>
      <c r="E2081" s="146"/>
      <c r="F2081" s="1"/>
      <c r="G2081"/>
    </row>
    <row r="2082" spans="1:7" x14ac:dyDescent="0.3">
      <c r="A2082"/>
      <c r="B2082"/>
      <c r="C2082"/>
      <c r="D2082" s="145"/>
      <c r="E2082" s="146"/>
      <c r="F2082" s="1"/>
      <c r="G2082"/>
    </row>
    <row r="2083" spans="1:7" x14ac:dyDescent="0.3">
      <c r="A2083"/>
      <c r="B2083"/>
      <c r="C2083"/>
      <c r="D2083" s="145"/>
      <c r="E2083" s="146"/>
      <c r="F2083" s="1"/>
      <c r="G2083"/>
    </row>
    <row r="2084" spans="1:7" x14ac:dyDescent="0.3">
      <c r="A2084"/>
      <c r="B2084"/>
      <c r="C2084"/>
      <c r="D2084" s="145"/>
      <c r="E2084" s="146"/>
      <c r="F2084" s="1"/>
      <c r="G2084"/>
    </row>
    <row r="2085" spans="1:7" x14ac:dyDescent="0.3">
      <c r="A2085"/>
      <c r="B2085"/>
      <c r="C2085"/>
      <c r="D2085" s="145"/>
      <c r="E2085" s="146"/>
      <c r="F2085" s="1"/>
      <c r="G2085"/>
    </row>
    <row r="2086" spans="1:7" x14ac:dyDescent="0.3">
      <c r="A2086"/>
      <c r="B2086"/>
      <c r="C2086"/>
      <c r="D2086" s="145"/>
      <c r="E2086" s="146"/>
      <c r="F2086" s="1"/>
      <c r="G2086"/>
    </row>
    <row r="2087" spans="1:7" x14ac:dyDescent="0.3">
      <c r="A2087"/>
      <c r="B2087"/>
      <c r="C2087"/>
      <c r="D2087" s="145"/>
      <c r="E2087" s="146"/>
      <c r="F2087" s="1"/>
      <c r="G2087"/>
    </row>
    <row r="2088" spans="1:7" x14ac:dyDescent="0.3">
      <c r="A2088"/>
      <c r="B2088"/>
      <c r="C2088"/>
      <c r="D2088" s="145"/>
      <c r="E2088" s="146"/>
      <c r="F2088" s="1"/>
      <c r="G2088"/>
    </row>
    <row r="2089" spans="1:7" x14ac:dyDescent="0.3">
      <c r="A2089"/>
      <c r="B2089"/>
      <c r="C2089"/>
      <c r="D2089" s="145"/>
      <c r="E2089" s="146"/>
      <c r="F2089" s="1"/>
      <c r="G2089"/>
    </row>
    <row r="2090" spans="1:7" x14ac:dyDescent="0.3">
      <c r="A2090"/>
      <c r="B2090"/>
      <c r="C2090"/>
      <c r="D2090" s="145"/>
      <c r="E2090" s="146"/>
      <c r="F2090" s="1"/>
      <c r="G2090"/>
    </row>
    <row r="2091" spans="1:7" x14ac:dyDescent="0.3">
      <c r="A2091"/>
      <c r="B2091"/>
      <c r="C2091"/>
      <c r="D2091" s="145"/>
      <c r="E2091" s="146"/>
      <c r="F2091" s="1"/>
      <c r="G2091"/>
    </row>
    <row r="2092" spans="1:7" x14ac:dyDescent="0.3">
      <c r="A2092"/>
      <c r="B2092"/>
      <c r="C2092"/>
      <c r="D2092" s="145"/>
      <c r="E2092" s="146"/>
      <c r="F2092" s="1"/>
      <c r="G2092"/>
    </row>
    <row r="2093" spans="1:7" x14ac:dyDescent="0.3">
      <c r="A2093"/>
      <c r="B2093"/>
      <c r="C2093"/>
      <c r="D2093" s="145"/>
      <c r="E2093" s="146"/>
      <c r="F2093" s="1"/>
      <c r="G2093"/>
    </row>
    <row r="2094" spans="1:7" x14ac:dyDescent="0.3">
      <c r="A2094"/>
      <c r="B2094"/>
      <c r="C2094"/>
      <c r="D2094" s="145"/>
      <c r="E2094" s="146"/>
      <c r="F2094" s="1"/>
      <c r="G2094"/>
    </row>
    <row r="2095" spans="1:7" x14ac:dyDescent="0.3">
      <c r="A2095"/>
      <c r="B2095"/>
      <c r="C2095"/>
      <c r="D2095" s="145"/>
      <c r="E2095" s="146"/>
      <c r="F2095" s="1"/>
      <c r="G2095"/>
    </row>
    <row r="2096" spans="1:7" x14ac:dyDescent="0.3">
      <c r="A2096"/>
      <c r="B2096"/>
      <c r="C2096"/>
      <c r="D2096" s="145"/>
      <c r="E2096" s="146"/>
      <c r="F2096" s="1"/>
      <c r="G2096"/>
    </row>
    <row r="2097" spans="1:7" x14ac:dyDescent="0.3">
      <c r="A2097"/>
      <c r="B2097"/>
      <c r="C2097"/>
      <c r="D2097" s="145"/>
      <c r="E2097" s="146"/>
      <c r="F2097" s="1"/>
      <c r="G2097"/>
    </row>
    <row r="2098" spans="1:7" x14ac:dyDescent="0.3">
      <c r="A2098"/>
      <c r="B2098"/>
      <c r="C2098"/>
      <c r="D2098" s="145"/>
      <c r="E2098" s="146"/>
      <c r="F2098" s="1"/>
      <c r="G2098"/>
    </row>
    <row r="2099" spans="1:7" x14ac:dyDescent="0.3">
      <c r="A2099"/>
      <c r="B2099"/>
      <c r="C2099"/>
      <c r="D2099" s="145"/>
      <c r="E2099" s="146"/>
      <c r="F2099" s="1"/>
      <c r="G2099"/>
    </row>
    <row r="2100" spans="1:7" x14ac:dyDescent="0.3">
      <c r="A2100"/>
      <c r="B2100"/>
      <c r="C2100"/>
      <c r="D2100" s="145"/>
      <c r="E2100" s="146"/>
      <c r="F2100" s="1"/>
      <c r="G2100"/>
    </row>
    <row r="2101" spans="1:7" x14ac:dyDescent="0.3">
      <c r="A2101"/>
      <c r="B2101"/>
      <c r="C2101"/>
      <c r="D2101" s="145"/>
      <c r="E2101" s="146"/>
      <c r="F2101" s="1"/>
      <c r="G2101"/>
    </row>
    <row r="2102" spans="1:7" x14ac:dyDescent="0.3">
      <c r="A2102"/>
      <c r="B2102"/>
      <c r="C2102"/>
      <c r="D2102" s="145"/>
      <c r="E2102" s="146"/>
      <c r="F2102" s="1"/>
      <c r="G2102"/>
    </row>
    <row r="2103" spans="1:7" x14ac:dyDescent="0.3">
      <c r="A2103"/>
      <c r="B2103"/>
      <c r="C2103"/>
      <c r="D2103" s="145"/>
      <c r="E2103" s="146"/>
      <c r="F2103" s="1"/>
      <c r="G2103"/>
    </row>
    <row r="2104" spans="1:7" x14ac:dyDescent="0.3">
      <c r="A2104"/>
      <c r="B2104"/>
      <c r="C2104"/>
      <c r="D2104" s="145"/>
      <c r="E2104" s="146"/>
      <c r="F2104" s="1"/>
      <c r="G2104"/>
    </row>
    <row r="2105" spans="1:7" x14ac:dyDescent="0.3">
      <c r="A2105"/>
      <c r="B2105"/>
      <c r="C2105"/>
      <c r="D2105" s="145"/>
      <c r="E2105" s="146"/>
      <c r="F2105" s="1"/>
      <c r="G2105"/>
    </row>
    <row r="2106" spans="1:7" x14ac:dyDescent="0.3">
      <c r="A2106"/>
      <c r="B2106"/>
      <c r="C2106"/>
      <c r="D2106" s="145"/>
      <c r="E2106" s="146"/>
      <c r="F2106" s="1"/>
      <c r="G2106"/>
    </row>
    <row r="2107" spans="1:7" x14ac:dyDescent="0.3">
      <c r="A2107"/>
      <c r="B2107"/>
      <c r="C2107"/>
      <c r="D2107" s="145"/>
      <c r="E2107" s="146"/>
      <c r="F2107" s="1"/>
      <c r="G2107"/>
    </row>
    <row r="2108" spans="1:7" x14ac:dyDescent="0.3">
      <c r="A2108"/>
      <c r="B2108"/>
      <c r="C2108"/>
      <c r="D2108" s="145"/>
      <c r="E2108" s="146"/>
      <c r="F2108" s="1"/>
      <c r="G2108"/>
    </row>
    <row r="2109" spans="1:7" x14ac:dyDescent="0.3">
      <c r="A2109"/>
      <c r="B2109"/>
      <c r="C2109"/>
      <c r="D2109" s="145"/>
      <c r="E2109" s="146"/>
      <c r="F2109" s="1"/>
      <c r="G2109"/>
    </row>
    <row r="2110" spans="1:7" x14ac:dyDescent="0.3">
      <c r="A2110"/>
      <c r="B2110"/>
      <c r="C2110"/>
      <c r="D2110" s="145"/>
      <c r="E2110" s="146"/>
      <c r="F2110" s="1"/>
      <c r="G2110"/>
    </row>
    <row r="2111" spans="1:7" x14ac:dyDescent="0.3">
      <c r="A2111"/>
      <c r="B2111"/>
      <c r="C2111"/>
      <c r="D2111" s="145"/>
      <c r="E2111" s="146"/>
      <c r="F2111" s="1"/>
      <c r="G2111"/>
    </row>
    <row r="2112" spans="1:7" x14ac:dyDescent="0.3">
      <c r="A2112"/>
      <c r="B2112"/>
      <c r="C2112"/>
      <c r="D2112" s="145"/>
      <c r="E2112" s="146"/>
      <c r="F2112" s="1"/>
      <c r="G2112"/>
    </row>
    <row r="2113" spans="1:7" x14ac:dyDescent="0.3">
      <c r="A2113"/>
      <c r="B2113"/>
      <c r="C2113"/>
      <c r="D2113" s="145"/>
      <c r="E2113" s="146"/>
      <c r="F2113" s="1"/>
      <c r="G2113"/>
    </row>
    <row r="2114" spans="1:7" x14ac:dyDescent="0.3">
      <c r="A2114"/>
      <c r="B2114"/>
      <c r="C2114"/>
      <c r="D2114" s="145"/>
      <c r="E2114" s="146"/>
      <c r="F2114" s="1"/>
      <c r="G2114"/>
    </row>
    <row r="2115" spans="1:7" x14ac:dyDescent="0.3">
      <c r="A2115"/>
      <c r="B2115"/>
      <c r="C2115"/>
      <c r="D2115" s="145"/>
      <c r="E2115" s="146"/>
      <c r="F2115" s="1"/>
      <c r="G2115"/>
    </row>
    <row r="2116" spans="1:7" x14ac:dyDescent="0.3">
      <c r="A2116"/>
      <c r="B2116"/>
      <c r="C2116"/>
      <c r="D2116" s="145"/>
      <c r="E2116" s="146"/>
      <c r="F2116" s="1"/>
      <c r="G2116"/>
    </row>
    <row r="2117" spans="1:7" x14ac:dyDescent="0.3">
      <c r="A2117"/>
      <c r="B2117"/>
      <c r="C2117"/>
      <c r="D2117" s="145"/>
      <c r="E2117" s="146"/>
      <c r="F2117" s="1"/>
      <c r="G2117"/>
    </row>
    <row r="2118" spans="1:7" x14ac:dyDescent="0.3">
      <c r="A2118"/>
      <c r="B2118"/>
      <c r="C2118"/>
      <c r="D2118" s="145"/>
      <c r="E2118" s="146"/>
      <c r="F2118" s="1"/>
      <c r="G2118"/>
    </row>
    <row r="2119" spans="1:7" x14ac:dyDescent="0.3">
      <c r="A2119"/>
      <c r="B2119"/>
      <c r="C2119"/>
      <c r="D2119" s="145"/>
      <c r="E2119" s="146"/>
      <c r="F2119" s="1"/>
      <c r="G2119"/>
    </row>
    <row r="2120" spans="1:7" x14ac:dyDescent="0.3">
      <c r="A2120"/>
      <c r="B2120"/>
      <c r="C2120"/>
      <c r="D2120" s="145"/>
      <c r="E2120" s="146"/>
      <c r="F2120" s="1"/>
      <c r="G2120"/>
    </row>
    <row r="2121" spans="1:7" x14ac:dyDescent="0.3">
      <c r="A2121"/>
      <c r="B2121"/>
      <c r="C2121"/>
      <c r="D2121" s="145"/>
      <c r="E2121" s="146"/>
      <c r="F2121" s="1"/>
      <c r="G2121"/>
    </row>
    <row r="2122" spans="1:7" x14ac:dyDescent="0.3">
      <c r="A2122"/>
      <c r="B2122"/>
      <c r="C2122"/>
      <c r="D2122" s="145"/>
      <c r="E2122" s="146"/>
      <c r="F2122" s="1"/>
      <c r="G2122"/>
    </row>
    <row r="2123" spans="1:7" x14ac:dyDescent="0.3">
      <c r="A2123"/>
      <c r="B2123"/>
      <c r="C2123"/>
      <c r="D2123" s="145"/>
      <c r="E2123" s="146"/>
      <c r="F2123" s="1"/>
      <c r="G2123"/>
    </row>
    <row r="2124" spans="1:7" x14ac:dyDescent="0.3">
      <c r="A2124"/>
      <c r="B2124"/>
      <c r="C2124"/>
      <c r="D2124" s="145"/>
      <c r="E2124" s="146"/>
      <c r="F2124" s="1"/>
      <c r="G2124"/>
    </row>
    <row r="2125" spans="1:7" x14ac:dyDescent="0.3">
      <c r="A2125"/>
      <c r="B2125"/>
      <c r="C2125"/>
      <c r="D2125" s="145"/>
      <c r="E2125" s="146"/>
      <c r="F2125" s="1"/>
      <c r="G2125"/>
    </row>
    <row r="2126" spans="1:7" x14ac:dyDescent="0.3">
      <c r="A2126"/>
      <c r="B2126"/>
      <c r="C2126"/>
      <c r="D2126" s="145"/>
      <c r="E2126" s="146"/>
      <c r="F2126" s="1"/>
      <c r="G2126"/>
    </row>
    <row r="2127" spans="1:7" x14ac:dyDescent="0.3">
      <c r="A2127"/>
      <c r="B2127"/>
      <c r="C2127"/>
      <c r="D2127" s="145"/>
      <c r="E2127" s="146"/>
      <c r="F2127" s="1"/>
      <c r="G2127"/>
    </row>
    <row r="2128" spans="1:7" x14ac:dyDescent="0.3">
      <c r="A2128"/>
      <c r="B2128"/>
      <c r="C2128"/>
      <c r="D2128" s="145"/>
      <c r="E2128" s="146"/>
      <c r="F2128" s="1"/>
      <c r="G2128"/>
    </row>
    <row r="2129" spans="1:7" x14ac:dyDescent="0.3">
      <c r="A2129"/>
      <c r="B2129"/>
      <c r="C2129"/>
      <c r="D2129" s="145"/>
      <c r="E2129" s="146"/>
      <c r="F2129" s="1"/>
      <c r="G2129"/>
    </row>
    <row r="2130" spans="1:7" x14ac:dyDescent="0.3">
      <c r="A2130"/>
      <c r="B2130"/>
      <c r="C2130"/>
      <c r="D2130" s="145"/>
      <c r="E2130" s="146"/>
      <c r="F2130" s="1"/>
      <c r="G2130"/>
    </row>
    <row r="2131" spans="1:7" x14ac:dyDescent="0.3">
      <c r="A2131"/>
      <c r="B2131"/>
      <c r="C2131"/>
      <c r="D2131" s="145"/>
      <c r="E2131" s="146"/>
      <c r="F2131" s="1"/>
      <c r="G2131"/>
    </row>
    <row r="2132" spans="1:7" x14ac:dyDescent="0.3">
      <c r="A2132"/>
      <c r="B2132"/>
      <c r="C2132"/>
      <c r="D2132" s="145"/>
      <c r="E2132" s="146"/>
      <c r="F2132" s="1"/>
      <c r="G2132"/>
    </row>
    <row r="2133" spans="1:7" x14ac:dyDescent="0.3">
      <c r="A2133"/>
      <c r="B2133"/>
      <c r="C2133"/>
      <c r="D2133" s="145"/>
      <c r="E2133" s="146"/>
      <c r="F2133" s="1"/>
      <c r="G2133"/>
    </row>
    <row r="2134" spans="1:7" x14ac:dyDescent="0.3">
      <c r="A2134"/>
      <c r="B2134"/>
      <c r="C2134"/>
      <c r="D2134" s="145"/>
      <c r="E2134" s="146"/>
      <c r="F2134" s="1"/>
      <c r="G2134"/>
    </row>
    <row r="2135" spans="1:7" x14ac:dyDescent="0.3">
      <c r="A2135"/>
      <c r="B2135"/>
      <c r="C2135"/>
      <c r="D2135" s="145"/>
      <c r="E2135" s="146"/>
      <c r="F2135" s="1"/>
      <c r="G2135"/>
    </row>
    <row r="2136" spans="1:7" x14ac:dyDescent="0.3">
      <c r="A2136"/>
      <c r="B2136"/>
      <c r="C2136"/>
      <c r="D2136" s="145"/>
      <c r="E2136" s="146"/>
      <c r="F2136" s="1"/>
      <c r="G2136"/>
    </row>
    <row r="2137" spans="1:7" x14ac:dyDescent="0.3">
      <c r="A2137"/>
      <c r="B2137"/>
      <c r="C2137"/>
      <c r="D2137" s="145"/>
      <c r="E2137" s="146"/>
      <c r="F2137" s="1"/>
      <c r="G2137"/>
    </row>
    <row r="2138" spans="1:7" x14ac:dyDescent="0.3">
      <c r="A2138"/>
      <c r="B2138"/>
      <c r="C2138"/>
      <c r="D2138" s="145"/>
      <c r="E2138" s="146"/>
      <c r="F2138" s="1"/>
      <c r="G2138"/>
    </row>
    <row r="2139" spans="1:7" x14ac:dyDescent="0.3">
      <c r="A2139"/>
      <c r="B2139"/>
      <c r="C2139"/>
      <c r="D2139" s="145"/>
      <c r="E2139" s="146"/>
      <c r="F2139" s="1"/>
      <c r="G2139"/>
    </row>
    <row r="2140" spans="1:7" x14ac:dyDescent="0.3">
      <c r="A2140"/>
      <c r="B2140"/>
      <c r="C2140"/>
      <c r="D2140" s="145"/>
      <c r="E2140" s="146"/>
      <c r="F2140" s="1"/>
      <c r="G2140"/>
    </row>
    <row r="2141" spans="1:7" x14ac:dyDescent="0.3">
      <c r="A2141"/>
      <c r="B2141"/>
      <c r="C2141"/>
      <c r="D2141" s="145"/>
      <c r="E2141" s="146"/>
      <c r="F2141" s="1"/>
      <c r="G2141"/>
    </row>
    <row r="2142" spans="1:7" x14ac:dyDescent="0.3">
      <c r="A2142"/>
      <c r="B2142"/>
      <c r="C2142"/>
      <c r="D2142" s="145"/>
      <c r="E2142" s="146"/>
      <c r="F2142" s="1"/>
      <c r="G2142"/>
    </row>
    <row r="2143" spans="1:7" x14ac:dyDescent="0.3">
      <c r="A2143"/>
      <c r="B2143"/>
      <c r="C2143"/>
      <c r="D2143" s="145"/>
      <c r="E2143" s="146"/>
      <c r="F2143" s="1"/>
      <c r="G2143"/>
    </row>
    <row r="2144" spans="1:7" x14ac:dyDescent="0.3">
      <c r="A2144"/>
      <c r="B2144"/>
      <c r="C2144"/>
      <c r="D2144" s="145"/>
      <c r="E2144" s="146"/>
      <c r="F2144" s="1"/>
      <c r="G2144"/>
    </row>
    <row r="2145" spans="1:7" x14ac:dyDescent="0.3">
      <c r="A2145"/>
      <c r="B2145"/>
      <c r="C2145"/>
      <c r="D2145" s="145"/>
      <c r="E2145" s="146"/>
      <c r="F2145" s="1"/>
      <c r="G2145"/>
    </row>
    <row r="2146" spans="1:7" x14ac:dyDescent="0.3">
      <c r="A2146"/>
      <c r="B2146"/>
      <c r="C2146"/>
      <c r="D2146" s="145"/>
      <c r="E2146" s="146"/>
      <c r="F2146" s="1"/>
      <c r="G2146"/>
    </row>
    <row r="2147" spans="1:7" x14ac:dyDescent="0.3">
      <c r="A2147"/>
      <c r="B2147"/>
      <c r="C2147"/>
      <c r="D2147" s="145"/>
      <c r="E2147" s="146"/>
      <c r="F2147" s="1"/>
      <c r="G2147"/>
    </row>
    <row r="2148" spans="1:7" x14ac:dyDescent="0.3">
      <c r="A2148"/>
      <c r="B2148"/>
      <c r="C2148"/>
      <c r="D2148" s="145"/>
      <c r="E2148" s="146"/>
      <c r="F2148" s="1"/>
      <c r="G2148"/>
    </row>
    <row r="2149" spans="1:7" x14ac:dyDescent="0.3">
      <c r="A2149"/>
      <c r="B2149"/>
      <c r="C2149"/>
      <c r="D2149" s="145"/>
      <c r="E2149" s="146"/>
      <c r="F2149" s="1"/>
      <c r="G2149"/>
    </row>
    <row r="2150" spans="1:7" x14ac:dyDescent="0.3">
      <c r="A2150"/>
      <c r="B2150"/>
      <c r="C2150"/>
      <c r="D2150" s="145"/>
      <c r="E2150" s="146"/>
      <c r="F2150" s="1"/>
      <c r="G2150"/>
    </row>
    <row r="2151" spans="1:7" x14ac:dyDescent="0.3">
      <c r="A2151"/>
      <c r="B2151"/>
      <c r="C2151"/>
      <c r="D2151" s="145"/>
      <c r="E2151" s="146"/>
      <c r="F2151" s="1"/>
      <c r="G2151"/>
    </row>
    <row r="2152" spans="1:7" x14ac:dyDescent="0.3">
      <c r="A2152"/>
      <c r="B2152"/>
      <c r="C2152"/>
      <c r="D2152" s="145"/>
      <c r="E2152" s="146"/>
      <c r="F2152" s="1"/>
      <c r="G2152"/>
    </row>
    <row r="2153" spans="1:7" x14ac:dyDescent="0.3">
      <c r="A2153"/>
      <c r="B2153"/>
      <c r="C2153"/>
      <c r="D2153" s="145"/>
      <c r="E2153" s="146"/>
      <c r="F2153" s="1"/>
      <c r="G2153"/>
    </row>
    <row r="2154" spans="1:7" x14ac:dyDescent="0.3">
      <c r="A2154"/>
      <c r="B2154"/>
      <c r="C2154"/>
      <c r="D2154" s="145"/>
      <c r="E2154" s="146"/>
      <c r="F2154" s="1"/>
      <c r="G2154"/>
    </row>
    <row r="2155" spans="1:7" x14ac:dyDescent="0.3">
      <c r="A2155"/>
      <c r="B2155"/>
      <c r="C2155"/>
      <c r="D2155" s="145"/>
      <c r="E2155" s="146"/>
      <c r="F2155" s="1"/>
      <c r="G2155"/>
    </row>
    <row r="2156" spans="1:7" x14ac:dyDescent="0.3">
      <c r="A2156"/>
      <c r="B2156"/>
      <c r="C2156"/>
      <c r="D2156" s="145"/>
      <c r="E2156" s="146"/>
      <c r="F2156" s="1"/>
      <c r="G2156"/>
    </row>
    <row r="2157" spans="1:7" x14ac:dyDescent="0.3">
      <c r="A2157"/>
      <c r="B2157"/>
      <c r="C2157"/>
      <c r="D2157" s="145"/>
      <c r="E2157" s="146"/>
      <c r="F2157" s="1"/>
      <c r="G2157"/>
    </row>
    <row r="2158" spans="1:7" x14ac:dyDescent="0.3">
      <c r="A2158"/>
      <c r="B2158"/>
      <c r="C2158"/>
      <c r="D2158" s="145"/>
      <c r="E2158" s="146"/>
      <c r="F2158" s="1"/>
      <c r="G2158"/>
    </row>
    <row r="2159" spans="1:7" x14ac:dyDescent="0.3">
      <c r="A2159"/>
      <c r="B2159"/>
      <c r="C2159"/>
      <c r="D2159" s="145"/>
      <c r="E2159" s="146"/>
      <c r="F2159" s="1"/>
      <c r="G2159"/>
    </row>
    <row r="2160" spans="1:7" x14ac:dyDescent="0.3">
      <c r="A2160"/>
      <c r="B2160"/>
      <c r="C2160"/>
      <c r="D2160" s="145"/>
      <c r="E2160" s="146"/>
      <c r="F2160" s="1"/>
      <c r="G2160"/>
    </row>
    <row r="2161" spans="1:7" x14ac:dyDescent="0.3">
      <c r="A2161"/>
      <c r="B2161"/>
      <c r="C2161"/>
      <c r="D2161" s="145"/>
      <c r="E2161" s="146"/>
      <c r="F2161" s="1"/>
      <c r="G2161"/>
    </row>
    <row r="2162" spans="1:7" x14ac:dyDescent="0.3">
      <c r="A2162"/>
      <c r="B2162"/>
      <c r="C2162"/>
      <c r="D2162" s="145"/>
      <c r="E2162" s="146"/>
      <c r="F2162" s="1"/>
      <c r="G2162"/>
    </row>
    <row r="2163" spans="1:7" x14ac:dyDescent="0.3">
      <c r="A2163"/>
      <c r="B2163"/>
      <c r="C2163"/>
      <c r="D2163" s="145"/>
      <c r="E2163" s="146"/>
      <c r="F2163" s="1"/>
      <c r="G2163"/>
    </row>
    <row r="2164" spans="1:7" x14ac:dyDescent="0.3">
      <c r="A2164"/>
      <c r="B2164"/>
      <c r="C2164"/>
      <c r="D2164" s="145"/>
      <c r="E2164" s="146"/>
      <c r="F2164" s="1"/>
      <c r="G2164"/>
    </row>
    <row r="2165" spans="1:7" x14ac:dyDescent="0.3">
      <c r="A2165"/>
      <c r="B2165"/>
      <c r="C2165"/>
      <c r="D2165" s="145"/>
      <c r="E2165" s="146"/>
      <c r="F2165" s="1"/>
      <c r="G2165"/>
    </row>
    <row r="2166" spans="1:7" x14ac:dyDescent="0.3">
      <c r="A2166"/>
      <c r="B2166"/>
      <c r="C2166"/>
      <c r="D2166" s="145"/>
      <c r="E2166" s="146"/>
      <c r="F2166" s="1"/>
      <c r="G2166"/>
    </row>
    <row r="2167" spans="1:7" x14ac:dyDescent="0.3">
      <c r="A2167"/>
      <c r="B2167"/>
      <c r="C2167"/>
      <c r="D2167" s="145"/>
      <c r="E2167" s="146"/>
      <c r="F2167" s="1"/>
      <c r="G2167"/>
    </row>
    <row r="2168" spans="1:7" x14ac:dyDescent="0.3">
      <c r="A2168"/>
      <c r="B2168"/>
      <c r="C2168"/>
      <c r="D2168" s="145"/>
      <c r="E2168" s="146"/>
      <c r="F2168" s="1"/>
      <c r="G2168"/>
    </row>
    <row r="2169" spans="1:7" x14ac:dyDescent="0.3">
      <c r="A2169"/>
      <c r="B2169"/>
      <c r="C2169"/>
      <c r="D2169" s="145"/>
      <c r="E2169" s="146"/>
      <c r="F2169" s="1"/>
      <c r="G2169"/>
    </row>
    <row r="2170" spans="1:7" x14ac:dyDescent="0.3">
      <c r="A2170"/>
      <c r="B2170"/>
      <c r="C2170"/>
      <c r="D2170" s="145"/>
      <c r="E2170" s="146"/>
      <c r="F2170" s="1"/>
      <c r="G2170"/>
    </row>
    <row r="2171" spans="1:7" x14ac:dyDescent="0.3">
      <c r="A2171"/>
      <c r="B2171"/>
      <c r="C2171"/>
      <c r="D2171" s="145"/>
      <c r="E2171" s="146"/>
      <c r="F2171" s="1"/>
      <c r="G2171"/>
    </row>
    <row r="2172" spans="1:7" x14ac:dyDescent="0.3">
      <c r="A2172"/>
      <c r="B2172"/>
      <c r="C2172"/>
      <c r="D2172" s="145"/>
      <c r="E2172" s="146"/>
      <c r="F2172" s="1"/>
      <c r="G2172"/>
    </row>
    <row r="2173" spans="1:7" x14ac:dyDescent="0.3">
      <c r="A2173"/>
      <c r="B2173"/>
      <c r="C2173"/>
      <c r="D2173" s="145"/>
      <c r="E2173" s="146"/>
      <c r="F2173" s="1"/>
      <c r="G2173"/>
    </row>
    <row r="2174" spans="1:7" x14ac:dyDescent="0.3">
      <c r="A2174"/>
      <c r="B2174"/>
      <c r="C2174"/>
      <c r="D2174" s="145"/>
      <c r="E2174" s="146"/>
      <c r="F2174" s="1"/>
      <c r="G2174"/>
    </row>
    <row r="2175" spans="1:7" x14ac:dyDescent="0.3">
      <c r="A2175"/>
      <c r="B2175"/>
      <c r="C2175"/>
      <c r="D2175" s="145"/>
      <c r="E2175" s="146"/>
      <c r="F2175" s="1"/>
      <c r="G2175"/>
    </row>
    <row r="2176" spans="1:7" x14ac:dyDescent="0.3">
      <c r="A2176"/>
      <c r="B2176"/>
      <c r="C2176"/>
      <c r="D2176" s="145"/>
      <c r="E2176" s="146"/>
      <c r="F2176" s="1"/>
      <c r="G2176"/>
    </row>
    <row r="2177" spans="1:7" x14ac:dyDescent="0.3">
      <c r="A2177"/>
      <c r="B2177"/>
      <c r="C2177"/>
      <c r="D2177" s="145"/>
      <c r="E2177" s="146"/>
      <c r="F2177" s="1"/>
      <c r="G2177"/>
    </row>
    <row r="2178" spans="1:7" x14ac:dyDescent="0.3">
      <c r="A2178"/>
      <c r="B2178"/>
      <c r="C2178"/>
      <c r="D2178" s="145"/>
      <c r="E2178" s="146"/>
      <c r="F2178" s="1"/>
      <c r="G2178"/>
    </row>
    <row r="2179" spans="1:7" x14ac:dyDescent="0.3">
      <c r="A2179"/>
      <c r="B2179"/>
      <c r="C2179"/>
      <c r="D2179" s="145"/>
      <c r="E2179" s="146"/>
      <c r="F2179" s="1"/>
      <c r="G2179"/>
    </row>
    <row r="2180" spans="1:7" x14ac:dyDescent="0.3">
      <c r="A2180"/>
      <c r="B2180"/>
      <c r="C2180"/>
      <c r="D2180" s="145"/>
      <c r="E2180" s="146"/>
      <c r="F2180" s="1"/>
      <c r="G2180"/>
    </row>
    <row r="2181" spans="1:7" x14ac:dyDescent="0.3">
      <c r="A2181"/>
      <c r="B2181"/>
      <c r="C2181"/>
      <c r="D2181" s="145"/>
      <c r="E2181" s="146"/>
      <c r="F2181" s="1"/>
      <c r="G2181"/>
    </row>
    <row r="2182" spans="1:7" x14ac:dyDescent="0.3">
      <c r="A2182"/>
      <c r="B2182"/>
      <c r="C2182"/>
      <c r="D2182" s="145"/>
      <c r="E2182" s="146"/>
      <c r="F2182" s="1"/>
      <c r="G2182"/>
    </row>
    <row r="2183" spans="1:7" x14ac:dyDescent="0.3">
      <c r="A2183"/>
      <c r="B2183"/>
      <c r="C2183"/>
      <c r="D2183" s="145"/>
      <c r="E2183" s="146"/>
      <c r="F2183" s="1"/>
      <c r="G2183"/>
    </row>
    <row r="2184" spans="1:7" x14ac:dyDescent="0.3">
      <c r="A2184"/>
      <c r="B2184"/>
      <c r="C2184"/>
      <c r="D2184" s="145"/>
      <c r="E2184" s="146"/>
      <c r="F2184" s="1"/>
      <c r="G2184"/>
    </row>
    <row r="2185" spans="1:7" x14ac:dyDescent="0.3">
      <c r="A2185"/>
      <c r="B2185"/>
      <c r="C2185"/>
      <c r="D2185" s="145"/>
      <c r="E2185" s="146"/>
      <c r="F2185" s="1"/>
      <c r="G2185"/>
    </row>
    <row r="2186" spans="1:7" x14ac:dyDescent="0.3">
      <c r="A2186"/>
      <c r="B2186"/>
      <c r="C2186"/>
      <c r="D2186" s="145"/>
      <c r="E2186" s="146"/>
      <c r="F2186" s="1"/>
      <c r="G2186"/>
    </row>
    <row r="2187" spans="1:7" x14ac:dyDescent="0.3">
      <c r="A2187"/>
      <c r="B2187"/>
      <c r="C2187"/>
      <c r="D2187" s="145"/>
      <c r="E2187" s="146"/>
      <c r="F2187" s="1"/>
      <c r="G2187"/>
    </row>
    <row r="2188" spans="1:7" x14ac:dyDescent="0.3">
      <c r="A2188"/>
      <c r="B2188"/>
      <c r="C2188"/>
      <c r="D2188" s="145"/>
      <c r="E2188" s="146"/>
      <c r="F2188" s="1"/>
      <c r="G2188"/>
    </row>
    <row r="2189" spans="1:7" x14ac:dyDescent="0.3">
      <c r="A2189"/>
      <c r="B2189"/>
      <c r="C2189"/>
      <c r="D2189" s="145"/>
      <c r="E2189" s="146"/>
      <c r="F2189" s="1"/>
      <c r="G2189"/>
    </row>
    <row r="2190" spans="1:7" x14ac:dyDescent="0.3">
      <c r="A2190"/>
      <c r="B2190"/>
      <c r="C2190"/>
      <c r="D2190" s="145"/>
      <c r="E2190" s="146"/>
      <c r="F2190" s="1"/>
      <c r="G2190"/>
    </row>
    <row r="2191" spans="1:7" x14ac:dyDescent="0.3">
      <c r="A2191"/>
      <c r="B2191"/>
      <c r="C2191"/>
      <c r="D2191" s="145"/>
      <c r="E2191" s="146"/>
      <c r="F2191" s="1"/>
      <c r="G2191"/>
    </row>
    <row r="2192" spans="1:7" x14ac:dyDescent="0.3">
      <c r="A2192"/>
      <c r="B2192"/>
      <c r="C2192"/>
      <c r="D2192" s="145"/>
      <c r="E2192" s="146"/>
      <c r="F2192" s="1"/>
      <c r="G2192"/>
    </row>
    <row r="2193" spans="1:7" x14ac:dyDescent="0.3">
      <c r="A2193"/>
      <c r="B2193"/>
      <c r="C2193"/>
      <c r="D2193" s="145"/>
      <c r="E2193" s="146"/>
      <c r="F2193" s="1"/>
      <c r="G2193"/>
    </row>
    <row r="2194" spans="1:7" x14ac:dyDescent="0.3">
      <c r="A2194"/>
      <c r="B2194"/>
      <c r="C2194"/>
      <c r="D2194" s="145"/>
      <c r="E2194" s="146"/>
      <c r="F2194" s="1"/>
      <c r="G2194"/>
    </row>
    <row r="2195" spans="1:7" x14ac:dyDescent="0.3">
      <c r="A2195"/>
      <c r="B2195"/>
      <c r="C2195"/>
      <c r="D2195" s="145"/>
      <c r="E2195" s="146"/>
      <c r="F2195" s="1"/>
      <c r="G2195"/>
    </row>
    <row r="2196" spans="1:7" x14ac:dyDescent="0.3">
      <c r="A2196"/>
      <c r="B2196"/>
      <c r="C2196"/>
      <c r="D2196" s="145"/>
      <c r="E2196" s="146"/>
      <c r="F2196" s="1"/>
      <c r="G2196"/>
    </row>
    <row r="2197" spans="1:7" x14ac:dyDescent="0.3">
      <c r="A2197"/>
      <c r="B2197"/>
      <c r="C2197"/>
      <c r="D2197" s="145"/>
      <c r="E2197" s="146"/>
      <c r="F2197" s="1"/>
      <c r="G2197"/>
    </row>
    <row r="2198" spans="1:7" x14ac:dyDescent="0.3">
      <c r="A2198"/>
      <c r="B2198"/>
      <c r="C2198"/>
      <c r="D2198" s="145"/>
      <c r="E2198" s="146"/>
      <c r="F2198" s="1"/>
      <c r="G2198"/>
    </row>
    <row r="2199" spans="1:7" x14ac:dyDescent="0.3">
      <c r="A2199"/>
      <c r="B2199"/>
      <c r="C2199"/>
      <c r="D2199" s="145"/>
      <c r="E2199" s="146"/>
      <c r="F2199" s="1"/>
      <c r="G2199"/>
    </row>
    <row r="2200" spans="1:7" x14ac:dyDescent="0.3">
      <c r="A2200"/>
      <c r="B2200"/>
      <c r="C2200"/>
      <c r="D2200" s="145"/>
      <c r="E2200" s="146"/>
      <c r="F2200" s="1"/>
      <c r="G2200"/>
    </row>
    <row r="2201" spans="1:7" x14ac:dyDescent="0.3">
      <c r="A2201"/>
      <c r="B2201"/>
      <c r="C2201"/>
      <c r="D2201" s="145"/>
      <c r="E2201" s="146"/>
      <c r="F2201" s="1"/>
      <c r="G2201"/>
    </row>
    <row r="2202" spans="1:7" x14ac:dyDescent="0.3">
      <c r="A2202"/>
      <c r="B2202"/>
      <c r="C2202"/>
      <c r="D2202" s="145"/>
      <c r="E2202" s="146"/>
      <c r="F2202" s="1"/>
      <c r="G2202"/>
    </row>
    <row r="2203" spans="1:7" x14ac:dyDescent="0.3">
      <c r="A2203"/>
      <c r="B2203"/>
      <c r="C2203"/>
      <c r="D2203" s="145"/>
      <c r="E2203" s="146"/>
      <c r="F2203" s="1"/>
      <c r="G2203"/>
    </row>
    <row r="2204" spans="1:7" x14ac:dyDescent="0.3">
      <c r="A2204"/>
      <c r="B2204"/>
      <c r="C2204"/>
      <c r="D2204" s="145"/>
      <c r="E2204" s="146"/>
      <c r="F2204" s="1"/>
      <c r="G2204"/>
    </row>
    <row r="2205" spans="1:7" x14ac:dyDescent="0.3">
      <c r="A2205"/>
      <c r="B2205"/>
      <c r="C2205"/>
      <c r="D2205" s="145"/>
      <c r="E2205" s="146"/>
      <c r="F2205" s="1"/>
      <c r="G2205"/>
    </row>
    <row r="2206" spans="1:7" x14ac:dyDescent="0.3">
      <c r="A2206"/>
      <c r="B2206"/>
      <c r="C2206"/>
      <c r="D2206" s="145"/>
      <c r="E2206" s="146"/>
      <c r="F2206" s="1"/>
      <c r="G2206"/>
    </row>
    <row r="2207" spans="1:7" x14ac:dyDescent="0.3">
      <c r="A2207"/>
      <c r="B2207"/>
      <c r="C2207"/>
      <c r="D2207" s="145"/>
      <c r="E2207" s="146"/>
      <c r="F2207" s="1"/>
      <c r="G2207"/>
    </row>
    <row r="2208" spans="1:7" x14ac:dyDescent="0.3">
      <c r="A2208"/>
      <c r="B2208"/>
      <c r="C2208"/>
      <c r="D2208" s="145"/>
      <c r="E2208" s="146"/>
      <c r="F2208" s="1"/>
      <c r="G2208"/>
    </row>
    <row r="2209" spans="1:7" x14ac:dyDescent="0.3">
      <c r="A2209"/>
      <c r="B2209"/>
      <c r="C2209"/>
      <c r="D2209" s="145"/>
      <c r="E2209" s="146"/>
      <c r="F2209" s="1"/>
      <c r="G2209"/>
    </row>
    <row r="2210" spans="1:7" x14ac:dyDescent="0.3">
      <c r="A2210"/>
      <c r="B2210"/>
      <c r="C2210"/>
      <c r="D2210" s="145"/>
      <c r="E2210" s="146"/>
      <c r="F2210" s="1"/>
      <c r="G2210"/>
    </row>
    <row r="2211" spans="1:7" x14ac:dyDescent="0.3">
      <c r="A2211"/>
      <c r="B2211"/>
      <c r="C2211"/>
      <c r="D2211" s="145"/>
      <c r="E2211" s="146"/>
      <c r="F2211" s="1"/>
      <c r="G2211"/>
    </row>
    <row r="2212" spans="1:7" x14ac:dyDescent="0.3">
      <c r="A2212"/>
      <c r="B2212"/>
      <c r="C2212"/>
      <c r="D2212" s="145"/>
      <c r="E2212" s="146"/>
      <c r="F2212" s="1"/>
      <c r="G2212"/>
    </row>
    <row r="2213" spans="1:7" x14ac:dyDescent="0.3">
      <c r="A2213"/>
      <c r="B2213"/>
      <c r="C2213"/>
      <c r="D2213" s="145"/>
      <c r="E2213" s="146"/>
      <c r="F2213" s="1"/>
      <c r="G2213"/>
    </row>
    <row r="2214" spans="1:7" x14ac:dyDescent="0.3">
      <c r="A2214"/>
      <c r="B2214"/>
      <c r="C2214"/>
      <c r="D2214" s="145"/>
      <c r="E2214" s="146"/>
      <c r="F2214" s="1"/>
      <c r="G2214"/>
    </row>
    <row r="2215" spans="1:7" x14ac:dyDescent="0.3">
      <c r="A2215"/>
      <c r="B2215"/>
      <c r="C2215"/>
      <c r="D2215" s="145"/>
      <c r="E2215" s="146"/>
      <c r="F2215" s="1"/>
      <c r="G2215"/>
    </row>
    <row r="2216" spans="1:7" x14ac:dyDescent="0.3">
      <c r="A2216"/>
      <c r="B2216"/>
      <c r="C2216"/>
      <c r="D2216" s="145"/>
      <c r="E2216" s="146"/>
      <c r="F2216" s="1"/>
      <c r="G2216"/>
    </row>
    <row r="2217" spans="1:7" x14ac:dyDescent="0.3">
      <c r="A2217"/>
      <c r="B2217"/>
      <c r="C2217"/>
      <c r="D2217" s="145"/>
      <c r="E2217" s="146"/>
      <c r="F2217" s="1"/>
      <c r="G2217"/>
    </row>
    <row r="2218" spans="1:7" x14ac:dyDescent="0.3">
      <c r="A2218"/>
      <c r="B2218"/>
      <c r="C2218"/>
      <c r="D2218" s="145"/>
      <c r="E2218" s="146"/>
      <c r="F2218" s="1"/>
      <c r="G2218"/>
    </row>
    <row r="2219" spans="1:7" x14ac:dyDescent="0.3">
      <c r="A2219"/>
      <c r="B2219"/>
      <c r="C2219"/>
      <c r="D2219" s="145"/>
      <c r="E2219" s="146"/>
      <c r="F2219" s="1"/>
      <c r="G2219"/>
    </row>
    <row r="2220" spans="1:7" x14ac:dyDescent="0.3">
      <c r="A2220"/>
      <c r="B2220"/>
      <c r="C2220"/>
      <c r="D2220" s="145"/>
      <c r="E2220" s="146"/>
      <c r="F2220" s="1"/>
      <c r="G2220"/>
    </row>
    <row r="2221" spans="1:7" x14ac:dyDescent="0.3">
      <c r="A2221"/>
      <c r="B2221"/>
      <c r="C2221"/>
      <c r="D2221" s="145"/>
      <c r="E2221" s="146"/>
      <c r="F2221" s="1"/>
      <c r="G2221"/>
    </row>
    <row r="2222" spans="1:7" x14ac:dyDescent="0.3">
      <c r="A2222"/>
      <c r="B2222"/>
      <c r="C2222"/>
      <c r="D2222" s="145"/>
      <c r="E2222" s="146"/>
      <c r="F2222" s="1"/>
      <c r="G2222"/>
    </row>
    <row r="2223" spans="1:7" x14ac:dyDescent="0.3">
      <c r="A2223"/>
      <c r="B2223"/>
      <c r="C2223"/>
      <c r="D2223" s="145"/>
      <c r="E2223" s="146"/>
      <c r="F2223" s="1"/>
      <c r="G2223"/>
    </row>
    <row r="2224" spans="1:7" x14ac:dyDescent="0.3">
      <c r="A2224"/>
      <c r="B2224"/>
      <c r="C2224"/>
      <c r="D2224" s="145"/>
      <c r="E2224" s="146"/>
      <c r="F2224" s="1"/>
      <c r="G2224"/>
    </row>
    <row r="2225" spans="1:7" x14ac:dyDescent="0.3">
      <c r="A2225"/>
      <c r="B2225"/>
      <c r="C2225"/>
      <c r="D2225" s="145"/>
      <c r="E2225" s="146"/>
      <c r="F2225" s="1"/>
      <c r="G2225"/>
    </row>
    <row r="2226" spans="1:7" x14ac:dyDescent="0.3">
      <c r="A2226"/>
      <c r="B2226"/>
      <c r="C2226"/>
      <c r="D2226" s="145"/>
      <c r="E2226" s="146"/>
      <c r="F2226" s="1"/>
      <c r="G2226"/>
    </row>
    <row r="2227" spans="1:7" x14ac:dyDescent="0.3">
      <c r="A2227"/>
      <c r="B2227"/>
      <c r="C2227"/>
      <c r="D2227" s="145"/>
      <c r="E2227" s="146"/>
      <c r="F2227" s="1"/>
      <c r="G2227"/>
    </row>
    <row r="2228" spans="1:7" x14ac:dyDescent="0.3">
      <c r="A2228"/>
      <c r="B2228"/>
      <c r="C2228"/>
      <c r="D2228" s="145"/>
      <c r="E2228" s="146"/>
      <c r="F2228" s="1"/>
      <c r="G2228"/>
    </row>
    <row r="2229" spans="1:7" x14ac:dyDescent="0.3">
      <c r="A2229"/>
      <c r="B2229"/>
      <c r="C2229"/>
      <c r="D2229" s="145"/>
      <c r="E2229" s="146"/>
      <c r="F2229" s="1"/>
      <c r="G2229"/>
    </row>
    <row r="2230" spans="1:7" x14ac:dyDescent="0.3">
      <c r="A2230"/>
      <c r="B2230"/>
      <c r="C2230"/>
      <c r="D2230" s="145"/>
      <c r="E2230" s="146"/>
      <c r="F2230" s="1"/>
      <c r="G2230"/>
    </row>
    <row r="2231" spans="1:7" x14ac:dyDescent="0.3">
      <c r="A2231"/>
      <c r="B2231"/>
      <c r="C2231"/>
      <c r="D2231" s="145"/>
      <c r="E2231" s="146"/>
      <c r="F2231" s="1"/>
      <c r="G2231"/>
    </row>
    <row r="2232" spans="1:7" x14ac:dyDescent="0.3">
      <c r="A2232"/>
      <c r="B2232"/>
      <c r="C2232"/>
      <c r="D2232" s="145"/>
      <c r="E2232" s="146"/>
      <c r="F2232" s="1"/>
      <c r="G2232"/>
    </row>
    <row r="2233" spans="1:7" x14ac:dyDescent="0.3">
      <c r="A2233"/>
      <c r="B2233"/>
      <c r="C2233"/>
      <c r="D2233" s="145"/>
      <c r="E2233" s="146"/>
      <c r="F2233" s="1"/>
      <c r="G2233"/>
    </row>
    <row r="2234" spans="1:7" x14ac:dyDescent="0.3">
      <c r="A2234"/>
      <c r="B2234"/>
      <c r="C2234"/>
      <c r="D2234" s="145"/>
      <c r="E2234" s="146"/>
      <c r="F2234" s="1"/>
      <c r="G2234"/>
    </row>
    <row r="2235" spans="1:7" x14ac:dyDescent="0.3">
      <c r="A2235"/>
      <c r="B2235"/>
      <c r="C2235"/>
      <c r="D2235" s="145"/>
      <c r="E2235" s="146"/>
      <c r="F2235" s="1"/>
      <c r="G2235"/>
    </row>
    <row r="2236" spans="1:7" x14ac:dyDescent="0.3">
      <c r="A2236"/>
      <c r="B2236"/>
      <c r="C2236"/>
      <c r="D2236" s="145"/>
      <c r="E2236" s="146"/>
      <c r="F2236" s="1"/>
      <c r="G2236"/>
    </row>
    <row r="2237" spans="1:7" x14ac:dyDescent="0.3">
      <c r="A2237"/>
      <c r="B2237"/>
      <c r="C2237"/>
      <c r="D2237" s="145"/>
      <c r="E2237" s="146"/>
      <c r="F2237" s="1"/>
      <c r="G2237"/>
    </row>
    <row r="2238" spans="1:7" x14ac:dyDescent="0.3">
      <c r="A2238"/>
      <c r="B2238"/>
      <c r="C2238"/>
      <c r="D2238" s="145"/>
      <c r="E2238" s="146"/>
      <c r="F2238" s="1"/>
      <c r="G2238"/>
    </row>
    <row r="2239" spans="1:7" x14ac:dyDescent="0.3">
      <c r="A2239"/>
      <c r="B2239"/>
      <c r="C2239"/>
      <c r="D2239" s="145"/>
      <c r="E2239" s="146"/>
      <c r="F2239" s="1"/>
      <c r="G2239"/>
    </row>
    <row r="2240" spans="1:7" x14ac:dyDescent="0.3">
      <c r="A2240"/>
      <c r="B2240"/>
      <c r="C2240"/>
      <c r="D2240" s="145"/>
      <c r="E2240" s="146"/>
      <c r="F2240" s="1"/>
      <c r="G2240"/>
    </row>
    <row r="2241" spans="1:7" x14ac:dyDescent="0.3">
      <c r="A2241"/>
      <c r="B2241"/>
      <c r="C2241"/>
      <c r="D2241" s="145"/>
      <c r="E2241" s="146"/>
      <c r="F2241" s="1"/>
      <c r="G2241"/>
    </row>
    <row r="2242" spans="1:7" x14ac:dyDescent="0.3">
      <c r="A2242"/>
      <c r="B2242"/>
      <c r="C2242"/>
      <c r="D2242" s="145"/>
      <c r="E2242" s="146"/>
      <c r="F2242" s="1"/>
      <c r="G2242"/>
    </row>
    <row r="2243" spans="1:7" x14ac:dyDescent="0.3">
      <c r="A2243"/>
      <c r="B2243"/>
      <c r="C2243"/>
      <c r="D2243" s="145"/>
      <c r="E2243" s="146"/>
      <c r="F2243" s="1"/>
      <c r="G2243"/>
    </row>
    <row r="2244" spans="1:7" x14ac:dyDescent="0.3">
      <c r="A2244"/>
      <c r="B2244"/>
      <c r="C2244"/>
      <c r="D2244" s="145"/>
      <c r="E2244" s="146"/>
      <c r="F2244" s="1"/>
      <c r="G2244"/>
    </row>
    <row r="2245" spans="1:7" x14ac:dyDescent="0.3">
      <c r="A2245"/>
      <c r="B2245"/>
      <c r="C2245"/>
      <c r="D2245" s="145"/>
      <c r="E2245" s="146"/>
      <c r="F2245" s="1"/>
      <c r="G2245"/>
    </row>
    <row r="2246" spans="1:7" x14ac:dyDescent="0.3">
      <c r="A2246"/>
      <c r="B2246"/>
      <c r="C2246"/>
      <c r="D2246" s="145"/>
      <c r="E2246" s="146"/>
      <c r="F2246" s="1"/>
      <c r="G2246"/>
    </row>
    <row r="2247" spans="1:7" x14ac:dyDescent="0.3">
      <c r="A2247"/>
      <c r="B2247"/>
      <c r="C2247"/>
      <c r="D2247" s="145"/>
      <c r="E2247" s="146"/>
      <c r="F2247" s="1"/>
      <c r="G2247"/>
    </row>
    <row r="2248" spans="1:7" x14ac:dyDescent="0.3">
      <c r="A2248"/>
      <c r="B2248"/>
      <c r="C2248"/>
      <c r="D2248" s="145"/>
      <c r="E2248" s="146"/>
      <c r="F2248" s="1"/>
      <c r="G2248"/>
    </row>
    <row r="2249" spans="1:7" x14ac:dyDescent="0.3">
      <c r="A2249"/>
      <c r="B2249"/>
      <c r="C2249"/>
      <c r="D2249" s="145"/>
      <c r="E2249" s="146"/>
      <c r="F2249" s="1"/>
      <c r="G2249"/>
    </row>
    <row r="2250" spans="1:7" x14ac:dyDescent="0.3">
      <c r="A2250"/>
      <c r="B2250"/>
      <c r="C2250"/>
      <c r="D2250" s="145"/>
      <c r="E2250" s="146"/>
      <c r="F2250" s="1"/>
      <c r="G2250"/>
    </row>
    <row r="2251" spans="1:7" x14ac:dyDescent="0.3">
      <c r="A2251"/>
      <c r="B2251"/>
      <c r="C2251"/>
      <c r="D2251" s="145"/>
      <c r="E2251" s="146"/>
      <c r="F2251" s="1"/>
      <c r="G2251"/>
    </row>
    <row r="2252" spans="1:7" x14ac:dyDescent="0.3">
      <c r="A2252"/>
      <c r="B2252"/>
      <c r="C2252"/>
      <c r="D2252" s="145"/>
      <c r="E2252" s="146"/>
      <c r="F2252" s="1"/>
      <c r="G2252"/>
    </row>
    <row r="2253" spans="1:7" x14ac:dyDescent="0.3">
      <c r="A2253"/>
      <c r="B2253"/>
      <c r="C2253"/>
      <c r="D2253" s="145"/>
      <c r="E2253" s="146"/>
      <c r="F2253" s="1"/>
      <c r="G2253"/>
    </row>
    <row r="2254" spans="1:7" x14ac:dyDescent="0.3">
      <c r="A2254"/>
      <c r="B2254"/>
      <c r="C2254"/>
      <c r="D2254" s="145"/>
      <c r="E2254" s="146"/>
      <c r="F2254" s="1"/>
      <c r="G2254"/>
    </row>
    <row r="2255" spans="1:7" x14ac:dyDescent="0.3">
      <c r="A2255"/>
      <c r="B2255"/>
      <c r="C2255"/>
      <c r="D2255" s="145"/>
      <c r="E2255" s="146"/>
      <c r="F2255" s="1"/>
      <c r="G2255"/>
    </row>
    <row r="2256" spans="1:7" x14ac:dyDescent="0.3">
      <c r="A2256"/>
      <c r="B2256"/>
      <c r="C2256"/>
      <c r="D2256" s="145"/>
      <c r="E2256" s="146"/>
      <c r="F2256" s="1"/>
      <c r="G2256"/>
    </row>
    <row r="2257" spans="1:7" x14ac:dyDescent="0.3">
      <c r="A2257"/>
      <c r="B2257"/>
      <c r="C2257"/>
      <c r="D2257" s="145"/>
      <c r="E2257" s="146"/>
      <c r="F2257" s="1"/>
      <c r="G2257"/>
    </row>
    <row r="2258" spans="1:7" x14ac:dyDescent="0.3">
      <c r="A2258"/>
      <c r="B2258"/>
      <c r="C2258"/>
      <c r="D2258" s="145"/>
      <c r="E2258" s="146"/>
      <c r="F2258" s="1"/>
      <c r="G2258"/>
    </row>
    <row r="2259" spans="1:7" x14ac:dyDescent="0.3">
      <c r="A2259"/>
      <c r="B2259"/>
      <c r="C2259"/>
      <c r="D2259" s="145"/>
      <c r="E2259" s="146"/>
      <c r="F2259" s="1"/>
      <c r="G2259"/>
    </row>
    <row r="2260" spans="1:7" x14ac:dyDescent="0.3">
      <c r="A2260"/>
      <c r="B2260"/>
      <c r="C2260"/>
      <c r="D2260" s="145"/>
      <c r="E2260" s="146"/>
      <c r="F2260" s="1"/>
      <c r="G2260"/>
    </row>
    <row r="2261" spans="1:7" x14ac:dyDescent="0.3">
      <c r="A2261"/>
      <c r="B2261"/>
      <c r="C2261"/>
      <c r="D2261" s="145"/>
      <c r="E2261" s="146"/>
      <c r="F2261" s="1"/>
      <c r="G2261"/>
    </row>
    <row r="2262" spans="1:7" x14ac:dyDescent="0.3">
      <c r="A2262"/>
      <c r="B2262"/>
      <c r="C2262"/>
      <c r="D2262" s="145"/>
      <c r="E2262" s="146"/>
      <c r="F2262" s="1"/>
      <c r="G2262"/>
    </row>
    <row r="2263" spans="1:7" x14ac:dyDescent="0.3">
      <c r="A2263"/>
      <c r="B2263"/>
      <c r="C2263"/>
      <c r="D2263" s="145"/>
      <c r="E2263" s="146"/>
      <c r="F2263" s="1"/>
      <c r="G2263"/>
    </row>
    <row r="2264" spans="1:7" x14ac:dyDescent="0.3">
      <c r="A2264"/>
      <c r="B2264"/>
      <c r="C2264"/>
      <c r="D2264" s="145"/>
      <c r="E2264" s="146"/>
      <c r="F2264" s="1"/>
      <c r="G2264"/>
    </row>
    <row r="2265" spans="1:7" x14ac:dyDescent="0.3">
      <c r="A2265"/>
      <c r="B2265"/>
      <c r="C2265"/>
      <c r="D2265" s="145"/>
      <c r="E2265" s="146"/>
      <c r="F2265" s="1"/>
      <c r="G2265"/>
    </row>
    <row r="2266" spans="1:7" x14ac:dyDescent="0.3">
      <c r="A2266"/>
      <c r="B2266"/>
      <c r="C2266"/>
      <c r="D2266" s="145"/>
      <c r="E2266" s="146"/>
      <c r="F2266" s="1"/>
      <c r="G2266"/>
    </row>
    <row r="2267" spans="1:7" x14ac:dyDescent="0.3">
      <c r="A2267"/>
      <c r="B2267"/>
      <c r="C2267"/>
      <c r="D2267" s="145"/>
      <c r="E2267" s="146"/>
      <c r="F2267" s="1"/>
      <c r="G2267"/>
    </row>
    <row r="2268" spans="1:7" x14ac:dyDescent="0.3">
      <c r="A2268"/>
      <c r="B2268"/>
      <c r="C2268"/>
      <c r="D2268" s="145"/>
      <c r="E2268" s="146"/>
      <c r="F2268" s="1"/>
      <c r="G2268"/>
    </row>
    <row r="2269" spans="1:7" x14ac:dyDescent="0.3">
      <c r="A2269"/>
      <c r="B2269"/>
      <c r="C2269"/>
      <c r="D2269" s="145"/>
      <c r="E2269" s="146"/>
      <c r="F2269" s="1"/>
      <c r="G2269"/>
    </row>
    <row r="2270" spans="1:7" x14ac:dyDescent="0.3">
      <c r="A2270"/>
      <c r="B2270"/>
      <c r="C2270"/>
      <c r="D2270" s="145"/>
      <c r="E2270" s="146"/>
      <c r="F2270" s="1"/>
      <c r="G2270"/>
    </row>
    <row r="2271" spans="1:7" x14ac:dyDescent="0.3">
      <c r="A2271"/>
      <c r="B2271"/>
      <c r="C2271"/>
      <c r="D2271" s="145"/>
      <c r="E2271" s="146"/>
      <c r="F2271" s="1"/>
      <c r="G2271"/>
    </row>
    <row r="2272" spans="1:7" x14ac:dyDescent="0.3">
      <c r="A2272"/>
      <c r="B2272"/>
      <c r="C2272"/>
      <c r="D2272" s="145"/>
      <c r="E2272" s="146"/>
      <c r="F2272" s="1"/>
      <c r="G2272"/>
    </row>
    <row r="2273" spans="1:7" x14ac:dyDescent="0.3">
      <c r="A2273"/>
      <c r="B2273"/>
      <c r="C2273"/>
      <c r="D2273" s="145"/>
      <c r="E2273" s="146"/>
      <c r="F2273" s="1"/>
      <c r="G2273"/>
    </row>
    <row r="2274" spans="1:7" x14ac:dyDescent="0.3">
      <c r="A2274"/>
      <c r="B2274"/>
      <c r="C2274"/>
      <c r="D2274" s="145"/>
      <c r="E2274" s="146"/>
      <c r="F2274" s="1"/>
      <c r="G2274"/>
    </row>
    <row r="2275" spans="1:7" x14ac:dyDescent="0.3">
      <c r="A2275"/>
      <c r="B2275"/>
      <c r="C2275"/>
      <c r="D2275" s="145"/>
      <c r="E2275" s="146"/>
      <c r="F2275" s="1"/>
      <c r="G2275"/>
    </row>
    <row r="2276" spans="1:7" x14ac:dyDescent="0.3">
      <c r="A2276"/>
      <c r="B2276"/>
      <c r="C2276"/>
      <c r="D2276" s="145"/>
      <c r="E2276" s="146"/>
      <c r="F2276" s="1"/>
      <c r="G2276"/>
    </row>
    <row r="2277" spans="1:7" x14ac:dyDescent="0.3">
      <c r="A2277"/>
      <c r="B2277"/>
      <c r="C2277"/>
      <c r="D2277" s="145"/>
      <c r="E2277" s="146"/>
      <c r="F2277" s="1"/>
      <c r="G2277"/>
    </row>
    <row r="2278" spans="1:7" x14ac:dyDescent="0.3">
      <c r="A2278"/>
      <c r="B2278"/>
      <c r="C2278"/>
      <c r="D2278" s="145"/>
      <c r="E2278" s="146"/>
      <c r="F2278" s="1"/>
      <c r="G2278"/>
    </row>
    <row r="2279" spans="1:7" x14ac:dyDescent="0.3">
      <c r="A2279"/>
      <c r="B2279"/>
      <c r="C2279"/>
      <c r="D2279" s="145"/>
      <c r="E2279" s="146"/>
      <c r="F2279" s="1"/>
      <c r="G2279"/>
    </row>
    <row r="2280" spans="1:7" x14ac:dyDescent="0.3">
      <c r="A2280"/>
      <c r="B2280"/>
      <c r="C2280"/>
      <c r="D2280" s="145"/>
      <c r="E2280" s="146"/>
      <c r="F2280" s="1"/>
      <c r="G2280"/>
    </row>
    <row r="2281" spans="1:7" x14ac:dyDescent="0.3">
      <c r="A2281"/>
      <c r="B2281"/>
      <c r="C2281"/>
      <c r="D2281" s="145"/>
      <c r="E2281" s="146"/>
      <c r="F2281" s="1"/>
      <c r="G2281"/>
    </row>
    <row r="2282" spans="1:7" x14ac:dyDescent="0.3">
      <c r="A2282"/>
      <c r="B2282"/>
      <c r="C2282"/>
      <c r="D2282" s="145"/>
      <c r="E2282" s="146"/>
      <c r="F2282" s="1"/>
      <c r="G2282"/>
    </row>
    <row r="2283" spans="1:7" x14ac:dyDescent="0.3">
      <c r="A2283"/>
      <c r="B2283"/>
      <c r="C2283"/>
      <c r="D2283" s="145"/>
      <c r="E2283" s="146"/>
      <c r="F2283" s="1"/>
      <c r="G2283"/>
    </row>
    <row r="2284" spans="1:7" x14ac:dyDescent="0.3">
      <c r="A2284"/>
      <c r="B2284"/>
      <c r="C2284"/>
      <c r="D2284" s="145"/>
      <c r="E2284" s="146"/>
      <c r="F2284" s="1"/>
      <c r="G2284"/>
    </row>
    <row r="2285" spans="1:7" x14ac:dyDescent="0.3">
      <c r="A2285"/>
      <c r="B2285"/>
      <c r="C2285"/>
      <c r="D2285" s="145"/>
      <c r="E2285" s="146"/>
      <c r="F2285" s="1"/>
      <c r="G2285"/>
    </row>
    <row r="2286" spans="1:7" x14ac:dyDescent="0.3">
      <c r="A2286"/>
      <c r="B2286"/>
      <c r="C2286"/>
      <c r="D2286" s="145"/>
      <c r="E2286" s="146"/>
      <c r="F2286" s="1"/>
      <c r="G2286"/>
    </row>
    <row r="2287" spans="1:7" x14ac:dyDescent="0.3">
      <c r="A2287"/>
      <c r="B2287"/>
      <c r="C2287"/>
      <c r="D2287" s="145"/>
      <c r="E2287" s="146"/>
      <c r="F2287" s="1"/>
      <c r="G2287"/>
    </row>
    <row r="2288" spans="1:7" x14ac:dyDescent="0.3">
      <c r="A2288"/>
      <c r="B2288"/>
      <c r="C2288"/>
      <c r="D2288" s="145"/>
      <c r="E2288" s="146"/>
      <c r="F2288" s="1"/>
      <c r="G2288"/>
    </row>
    <row r="2289" spans="1:7" x14ac:dyDescent="0.3">
      <c r="A2289"/>
      <c r="B2289"/>
      <c r="C2289"/>
      <c r="D2289" s="145"/>
      <c r="E2289" s="146"/>
      <c r="F2289" s="1"/>
      <c r="G2289"/>
    </row>
    <row r="2290" spans="1:7" x14ac:dyDescent="0.3">
      <c r="A2290"/>
      <c r="B2290"/>
      <c r="C2290"/>
      <c r="D2290" s="145"/>
      <c r="E2290" s="146"/>
      <c r="F2290" s="1"/>
      <c r="G2290"/>
    </row>
    <row r="2291" spans="1:7" x14ac:dyDescent="0.3">
      <c r="A2291"/>
      <c r="B2291"/>
      <c r="C2291"/>
      <c r="D2291" s="145"/>
      <c r="E2291" s="146"/>
      <c r="F2291" s="1"/>
      <c r="G2291"/>
    </row>
    <row r="2292" spans="1:7" x14ac:dyDescent="0.3">
      <c r="A2292"/>
      <c r="B2292"/>
      <c r="C2292"/>
      <c r="D2292" s="145"/>
      <c r="E2292" s="146"/>
      <c r="F2292" s="1"/>
      <c r="G2292"/>
    </row>
    <row r="2293" spans="1:7" x14ac:dyDescent="0.3">
      <c r="A2293"/>
      <c r="B2293"/>
      <c r="C2293"/>
      <c r="D2293" s="145"/>
      <c r="E2293" s="146"/>
      <c r="F2293" s="1"/>
      <c r="G2293"/>
    </row>
    <row r="2294" spans="1:7" x14ac:dyDescent="0.3">
      <c r="A2294"/>
      <c r="B2294"/>
      <c r="C2294"/>
      <c r="D2294" s="145"/>
      <c r="E2294" s="146"/>
      <c r="F2294" s="1"/>
      <c r="G2294"/>
    </row>
    <row r="2295" spans="1:7" x14ac:dyDescent="0.3">
      <c r="A2295"/>
      <c r="B2295"/>
      <c r="C2295"/>
      <c r="D2295" s="145"/>
      <c r="E2295" s="146"/>
      <c r="F2295" s="1"/>
      <c r="G2295"/>
    </row>
    <row r="2296" spans="1:7" x14ac:dyDescent="0.3">
      <c r="A2296"/>
      <c r="B2296"/>
      <c r="C2296"/>
      <c r="D2296" s="145"/>
      <c r="E2296" s="146"/>
      <c r="F2296" s="1"/>
      <c r="G2296"/>
    </row>
    <row r="2297" spans="1:7" x14ac:dyDescent="0.3">
      <c r="A2297"/>
      <c r="B2297"/>
      <c r="C2297"/>
      <c r="D2297" s="145"/>
      <c r="E2297" s="146"/>
      <c r="F2297" s="1"/>
      <c r="G2297"/>
    </row>
    <row r="2298" spans="1:7" x14ac:dyDescent="0.3">
      <c r="A2298"/>
      <c r="B2298"/>
      <c r="C2298"/>
      <c r="D2298" s="145"/>
      <c r="E2298" s="146"/>
      <c r="F2298" s="1"/>
      <c r="G2298"/>
    </row>
    <row r="2299" spans="1:7" x14ac:dyDescent="0.3">
      <c r="A2299"/>
      <c r="B2299"/>
      <c r="C2299"/>
      <c r="D2299" s="145"/>
      <c r="E2299" s="146"/>
      <c r="F2299" s="1"/>
      <c r="G2299"/>
    </row>
    <row r="2300" spans="1:7" x14ac:dyDescent="0.3">
      <c r="A2300"/>
      <c r="B2300"/>
      <c r="C2300"/>
      <c r="D2300" s="145"/>
      <c r="E2300" s="146"/>
      <c r="F2300" s="1"/>
      <c r="G2300"/>
    </row>
    <row r="2301" spans="1:7" x14ac:dyDescent="0.3">
      <c r="A2301"/>
      <c r="B2301"/>
      <c r="C2301"/>
      <c r="D2301" s="145"/>
      <c r="E2301" s="146"/>
      <c r="F2301" s="1"/>
      <c r="G2301"/>
    </row>
    <row r="2302" spans="1:7" x14ac:dyDescent="0.3">
      <c r="A2302"/>
      <c r="B2302"/>
      <c r="C2302"/>
      <c r="D2302" s="145"/>
      <c r="E2302" s="146"/>
      <c r="F2302" s="1"/>
      <c r="G2302"/>
    </row>
    <row r="2303" spans="1:7" x14ac:dyDescent="0.3">
      <c r="A2303"/>
      <c r="B2303"/>
      <c r="C2303"/>
      <c r="D2303" s="145"/>
      <c r="E2303" s="146"/>
      <c r="F2303" s="1"/>
      <c r="G2303"/>
    </row>
    <row r="2304" spans="1:7" x14ac:dyDescent="0.3">
      <c r="A2304"/>
      <c r="B2304"/>
      <c r="C2304"/>
      <c r="D2304" s="145"/>
      <c r="E2304" s="146"/>
      <c r="F2304" s="1"/>
      <c r="G2304"/>
    </row>
    <row r="2305" spans="1:7" x14ac:dyDescent="0.3">
      <c r="A2305"/>
      <c r="B2305"/>
      <c r="C2305"/>
      <c r="D2305" s="145"/>
      <c r="E2305" s="146"/>
      <c r="F2305" s="1"/>
      <c r="G2305"/>
    </row>
    <row r="2306" spans="1:7" x14ac:dyDescent="0.3">
      <c r="A2306"/>
      <c r="B2306"/>
      <c r="C2306"/>
      <c r="D2306" s="145"/>
      <c r="E2306" s="146"/>
      <c r="F2306" s="1"/>
      <c r="G2306"/>
    </row>
    <row r="2307" spans="1:7" x14ac:dyDescent="0.3">
      <c r="A2307"/>
      <c r="B2307"/>
      <c r="C2307"/>
      <c r="D2307" s="145"/>
      <c r="E2307" s="146"/>
      <c r="F2307" s="1"/>
      <c r="G2307"/>
    </row>
    <row r="2308" spans="1:7" x14ac:dyDescent="0.3">
      <c r="A2308"/>
      <c r="B2308"/>
      <c r="C2308"/>
      <c r="D2308" s="145"/>
      <c r="E2308" s="146"/>
      <c r="F2308" s="1"/>
      <c r="G2308"/>
    </row>
    <row r="2309" spans="1:7" x14ac:dyDescent="0.3">
      <c r="A2309"/>
      <c r="B2309"/>
      <c r="C2309"/>
      <c r="D2309" s="145"/>
      <c r="E2309" s="146"/>
      <c r="F2309" s="1"/>
      <c r="G2309"/>
    </row>
    <row r="2310" spans="1:7" x14ac:dyDescent="0.3">
      <c r="A2310"/>
      <c r="B2310"/>
      <c r="C2310"/>
      <c r="D2310" s="145"/>
      <c r="E2310" s="146"/>
      <c r="F2310" s="1"/>
      <c r="G2310"/>
    </row>
    <row r="2311" spans="1:7" x14ac:dyDescent="0.3">
      <c r="A2311"/>
      <c r="B2311"/>
      <c r="C2311"/>
      <c r="D2311" s="145"/>
      <c r="E2311" s="146"/>
      <c r="F2311" s="1"/>
      <c r="G2311"/>
    </row>
    <row r="2312" spans="1:7" x14ac:dyDescent="0.3">
      <c r="A2312"/>
      <c r="B2312"/>
      <c r="C2312"/>
      <c r="D2312" s="145"/>
      <c r="E2312" s="146"/>
      <c r="F2312" s="1"/>
      <c r="G2312"/>
    </row>
    <row r="2313" spans="1:7" x14ac:dyDescent="0.3">
      <c r="A2313"/>
      <c r="B2313"/>
      <c r="C2313"/>
      <c r="D2313" s="145"/>
      <c r="E2313" s="146"/>
      <c r="F2313" s="1"/>
      <c r="G2313"/>
    </row>
    <row r="2314" spans="1:7" x14ac:dyDescent="0.3">
      <c r="A2314"/>
      <c r="B2314"/>
      <c r="C2314"/>
      <c r="D2314" s="145"/>
      <c r="E2314" s="146"/>
      <c r="F2314" s="1"/>
      <c r="G2314"/>
    </row>
    <row r="2315" spans="1:7" x14ac:dyDescent="0.3">
      <c r="A2315"/>
      <c r="B2315"/>
      <c r="C2315"/>
      <c r="D2315" s="145"/>
      <c r="E2315" s="146"/>
      <c r="F2315" s="1"/>
      <c r="G2315"/>
    </row>
    <row r="2316" spans="1:7" x14ac:dyDescent="0.3">
      <c r="A2316"/>
      <c r="B2316"/>
      <c r="C2316"/>
      <c r="D2316" s="145"/>
      <c r="E2316" s="146"/>
      <c r="F2316" s="1"/>
      <c r="G2316"/>
    </row>
    <row r="2317" spans="1:7" x14ac:dyDescent="0.3">
      <c r="A2317"/>
      <c r="B2317"/>
      <c r="C2317"/>
      <c r="D2317" s="145"/>
      <c r="E2317" s="146"/>
      <c r="F2317" s="1"/>
      <c r="G2317"/>
    </row>
    <row r="2318" spans="1:7" x14ac:dyDescent="0.3">
      <c r="A2318"/>
      <c r="B2318"/>
      <c r="C2318"/>
      <c r="D2318" s="145"/>
      <c r="E2318" s="146"/>
      <c r="F2318" s="1"/>
      <c r="G2318"/>
    </row>
    <row r="2319" spans="1:7" x14ac:dyDescent="0.3">
      <c r="A2319"/>
      <c r="B2319"/>
      <c r="C2319"/>
      <c r="D2319" s="145"/>
      <c r="E2319" s="146"/>
      <c r="F2319" s="1"/>
      <c r="G2319"/>
    </row>
    <row r="2320" spans="1:7" x14ac:dyDescent="0.3">
      <c r="A2320"/>
      <c r="B2320"/>
      <c r="C2320"/>
      <c r="D2320" s="145"/>
      <c r="E2320" s="146"/>
      <c r="F2320" s="1"/>
      <c r="G2320"/>
    </row>
    <row r="2321" spans="1:7" x14ac:dyDescent="0.3">
      <c r="A2321"/>
      <c r="B2321"/>
      <c r="C2321"/>
      <c r="D2321" s="145"/>
      <c r="E2321" s="146"/>
      <c r="F2321" s="1"/>
      <c r="G2321"/>
    </row>
    <row r="2322" spans="1:7" x14ac:dyDescent="0.3">
      <c r="A2322"/>
      <c r="B2322"/>
      <c r="C2322"/>
      <c r="D2322" s="145"/>
      <c r="E2322" s="146"/>
      <c r="F2322" s="1"/>
      <c r="G2322"/>
    </row>
    <row r="2323" spans="1:7" x14ac:dyDescent="0.3">
      <c r="A2323"/>
      <c r="B2323"/>
      <c r="C2323"/>
      <c r="D2323" s="145"/>
      <c r="E2323" s="146"/>
      <c r="F2323" s="1"/>
      <c r="G2323"/>
    </row>
    <row r="2324" spans="1:7" x14ac:dyDescent="0.3">
      <c r="A2324"/>
      <c r="B2324"/>
      <c r="C2324"/>
      <c r="D2324" s="145"/>
      <c r="E2324" s="146"/>
      <c r="F2324" s="1"/>
      <c r="G2324"/>
    </row>
    <row r="2325" spans="1:7" x14ac:dyDescent="0.3">
      <c r="A2325"/>
      <c r="B2325"/>
      <c r="C2325"/>
      <c r="D2325" s="145"/>
      <c r="E2325" s="146"/>
      <c r="F2325" s="1"/>
      <c r="G2325"/>
    </row>
    <row r="2326" spans="1:7" x14ac:dyDescent="0.3">
      <c r="A2326"/>
      <c r="B2326"/>
      <c r="C2326"/>
      <c r="D2326" s="145"/>
      <c r="E2326" s="146"/>
      <c r="F2326" s="1"/>
      <c r="G2326"/>
    </row>
    <row r="2327" spans="1:7" x14ac:dyDescent="0.3">
      <c r="A2327"/>
      <c r="B2327"/>
      <c r="C2327"/>
      <c r="D2327" s="145"/>
      <c r="E2327" s="146"/>
      <c r="F2327" s="1"/>
      <c r="G2327"/>
    </row>
    <row r="2328" spans="1:7" x14ac:dyDescent="0.3">
      <c r="A2328"/>
      <c r="B2328"/>
      <c r="C2328"/>
      <c r="D2328" s="145"/>
      <c r="E2328" s="146"/>
      <c r="F2328" s="1"/>
      <c r="G2328"/>
    </row>
    <row r="2329" spans="1:7" x14ac:dyDescent="0.3">
      <c r="A2329"/>
      <c r="B2329"/>
      <c r="C2329"/>
      <c r="D2329" s="145"/>
      <c r="E2329" s="146"/>
      <c r="F2329" s="1"/>
      <c r="G2329"/>
    </row>
    <row r="2330" spans="1:7" x14ac:dyDescent="0.3">
      <c r="A2330"/>
      <c r="B2330"/>
      <c r="C2330"/>
      <c r="D2330" s="145"/>
      <c r="E2330" s="146"/>
      <c r="F2330" s="1"/>
      <c r="G2330"/>
    </row>
    <row r="2331" spans="1:7" x14ac:dyDescent="0.3">
      <c r="A2331"/>
      <c r="B2331"/>
      <c r="C2331"/>
      <c r="D2331" s="145"/>
      <c r="E2331" s="146"/>
      <c r="F2331" s="1"/>
      <c r="G2331"/>
    </row>
    <row r="2332" spans="1:7" x14ac:dyDescent="0.3">
      <c r="A2332"/>
      <c r="B2332"/>
      <c r="C2332"/>
      <c r="D2332" s="145"/>
      <c r="E2332" s="146"/>
      <c r="F2332" s="1"/>
      <c r="G2332"/>
    </row>
    <row r="2333" spans="1:7" x14ac:dyDescent="0.3">
      <c r="A2333"/>
      <c r="B2333"/>
      <c r="C2333"/>
      <c r="D2333" s="145"/>
      <c r="E2333" s="146"/>
      <c r="F2333" s="1"/>
      <c r="G2333"/>
    </row>
    <row r="2334" spans="1:7" x14ac:dyDescent="0.3">
      <c r="A2334"/>
      <c r="B2334"/>
      <c r="C2334"/>
      <c r="D2334" s="145"/>
      <c r="E2334" s="146"/>
      <c r="F2334" s="1"/>
      <c r="G2334"/>
    </row>
    <row r="2335" spans="1:7" x14ac:dyDescent="0.3">
      <c r="A2335"/>
      <c r="B2335"/>
      <c r="C2335"/>
      <c r="D2335" s="145"/>
      <c r="E2335" s="146"/>
      <c r="F2335" s="1"/>
      <c r="G2335"/>
    </row>
    <row r="2336" spans="1:7" x14ac:dyDescent="0.3">
      <c r="A2336"/>
      <c r="B2336"/>
      <c r="C2336"/>
      <c r="D2336" s="145"/>
      <c r="E2336" s="146"/>
      <c r="F2336" s="1"/>
      <c r="G2336"/>
    </row>
    <row r="2337" spans="1:7" x14ac:dyDescent="0.3">
      <c r="A2337"/>
      <c r="B2337"/>
      <c r="C2337"/>
      <c r="D2337" s="145"/>
      <c r="E2337" s="146"/>
      <c r="F2337" s="1"/>
      <c r="G2337"/>
    </row>
    <row r="2338" spans="1:7" x14ac:dyDescent="0.3">
      <c r="A2338"/>
      <c r="B2338"/>
      <c r="C2338"/>
      <c r="D2338" s="145"/>
      <c r="E2338" s="146"/>
      <c r="F2338" s="1"/>
      <c r="G2338"/>
    </row>
    <row r="2339" spans="1:7" x14ac:dyDescent="0.3">
      <c r="A2339"/>
      <c r="B2339"/>
      <c r="C2339"/>
      <c r="D2339" s="145"/>
      <c r="E2339" s="146"/>
      <c r="F2339" s="1"/>
      <c r="G2339"/>
    </row>
    <row r="2340" spans="1:7" x14ac:dyDescent="0.3">
      <c r="A2340"/>
      <c r="B2340"/>
      <c r="C2340"/>
      <c r="D2340" s="145"/>
      <c r="E2340" s="146"/>
      <c r="F2340" s="1"/>
      <c r="G2340"/>
    </row>
    <row r="2341" spans="1:7" x14ac:dyDescent="0.3">
      <c r="A2341"/>
      <c r="B2341"/>
      <c r="C2341"/>
      <c r="D2341" s="145"/>
      <c r="E2341" s="146"/>
      <c r="F2341" s="1"/>
      <c r="G2341"/>
    </row>
    <row r="2342" spans="1:7" x14ac:dyDescent="0.3">
      <c r="A2342"/>
      <c r="B2342"/>
      <c r="C2342"/>
      <c r="D2342" s="145"/>
      <c r="E2342" s="146"/>
      <c r="F2342" s="1"/>
      <c r="G2342"/>
    </row>
    <row r="2343" spans="1:7" x14ac:dyDescent="0.3">
      <c r="A2343"/>
      <c r="B2343"/>
      <c r="C2343"/>
      <c r="D2343" s="145"/>
      <c r="E2343" s="146"/>
      <c r="F2343" s="1"/>
      <c r="G2343"/>
    </row>
    <row r="2344" spans="1:7" x14ac:dyDescent="0.3">
      <c r="A2344"/>
      <c r="B2344"/>
      <c r="C2344"/>
      <c r="D2344" s="145"/>
      <c r="E2344" s="146"/>
      <c r="F2344" s="1"/>
      <c r="G2344"/>
    </row>
    <row r="2345" spans="1:7" x14ac:dyDescent="0.3">
      <c r="A2345"/>
      <c r="B2345"/>
      <c r="C2345"/>
      <c r="D2345" s="145"/>
      <c r="E2345" s="146"/>
      <c r="F2345" s="1"/>
      <c r="G2345"/>
    </row>
    <row r="2346" spans="1:7" x14ac:dyDescent="0.3">
      <c r="A2346"/>
      <c r="B2346"/>
      <c r="C2346"/>
      <c r="D2346" s="145"/>
      <c r="E2346" s="146"/>
      <c r="F2346" s="1"/>
      <c r="G2346"/>
    </row>
    <row r="2347" spans="1:7" x14ac:dyDescent="0.3">
      <c r="A2347"/>
      <c r="B2347"/>
      <c r="C2347"/>
      <c r="D2347" s="145"/>
      <c r="E2347" s="146"/>
      <c r="F2347" s="1"/>
      <c r="G2347"/>
    </row>
    <row r="2348" spans="1:7" x14ac:dyDescent="0.3">
      <c r="A2348"/>
      <c r="B2348"/>
      <c r="C2348"/>
      <c r="D2348" s="145"/>
      <c r="E2348" s="146"/>
      <c r="F2348" s="1"/>
      <c r="G2348"/>
    </row>
    <row r="2349" spans="1:7" x14ac:dyDescent="0.3">
      <c r="A2349"/>
      <c r="B2349"/>
      <c r="C2349"/>
      <c r="D2349" s="145"/>
      <c r="E2349" s="146"/>
      <c r="F2349" s="1"/>
      <c r="G2349"/>
    </row>
    <row r="2350" spans="1:7" x14ac:dyDescent="0.3">
      <c r="A2350"/>
      <c r="B2350"/>
      <c r="C2350"/>
      <c r="D2350" s="145"/>
      <c r="E2350" s="146"/>
      <c r="F2350" s="1"/>
      <c r="G2350"/>
    </row>
    <row r="2351" spans="1:7" x14ac:dyDescent="0.3">
      <c r="A2351"/>
      <c r="B2351"/>
      <c r="C2351"/>
      <c r="D2351" s="145"/>
      <c r="E2351" s="146"/>
      <c r="F2351" s="1"/>
      <c r="G2351"/>
    </row>
    <row r="2352" spans="1:7" x14ac:dyDescent="0.3">
      <c r="A2352"/>
      <c r="B2352"/>
      <c r="C2352"/>
      <c r="D2352" s="145"/>
      <c r="E2352" s="146"/>
      <c r="F2352" s="1"/>
      <c r="G2352"/>
    </row>
    <row r="2353" spans="1:7" x14ac:dyDescent="0.3">
      <c r="A2353"/>
      <c r="B2353"/>
      <c r="C2353"/>
      <c r="D2353" s="145"/>
      <c r="E2353" s="146"/>
      <c r="F2353" s="1"/>
      <c r="G2353"/>
    </row>
    <row r="2354" spans="1:7" x14ac:dyDescent="0.3">
      <c r="A2354"/>
      <c r="B2354"/>
      <c r="C2354"/>
      <c r="D2354" s="145"/>
      <c r="E2354" s="146"/>
      <c r="F2354" s="1"/>
      <c r="G2354"/>
    </row>
    <row r="2355" spans="1:7" x14ac:dyDescent="0.3">
      <c r="A2355"/>
      <c r="B2355"/>
      <c r="C2355"/>
      <c r="D2355" s="145"/>
      <c r="E2355" s="146"/>
      <c r="F2355" s="1"/>
      <c r="G2355"/>
    </row>
    <row r="2356" spans="1:7" x14ac:dyDescent="0.3">
      <c r="A2356"/>
      <c r="B2356"/>
      <c r="C2356"/>
      <c r="D2356" s="145"/>
      <c r="E2356" s="146"/>
      <c r="F2356" s="1"/>
      <c r="G2356"/>
    </row>
    <row r="2357" spans="1:7" x14ac:dyDescent="0.3">
      <c r="A2357"/>
      <c r="B2357"/>
      <c r="C2357"/>
      <c r="D2357" s="145"/>
      <c r="E2357" s="146"/>
      <c r="F2357" s="1"/>
      <c r="G2357"/>
    </row>
    <row r="2358" spans="1:7" x14ac:dyDescent="0.3">
      <c r="A2358"/>
      <c r="B2358"/>
      <c r="C2358"/>
      <c r="D2358" s="145"/>
      <c r="E2358" s="146"/>
      <c r="F2358" s="1"/>
      <c r="G2358"/>
    </row>
    <row r="2359" spans="1:7" x14ac:dyDescent="0.3">
      <c r="A2359"/>
      <c r="B2359"/>
      <c r="C2359"/>
      <c r="D2359" s="145"/>
      <c r="E2359" s="146"/>
      <c r="F2359" s="1"/>
      <c r="G2359"/>
    </row>
    <row r="2360" spans="1:7" x14ac:dyDescent="0.3">
      <c r="A2360"/>
      <c r="B2360"/>
      <c r="C2360"/>
      <c r="D2360" s="145"/>
      <c r="E2360" s="146"/>
      <c r="F2360" s="1"/>
      <c r="G2360"/>
    </row>
    <row r="2361" spans="1:7" x14ac:dyDescent="0.3">
      <c r="A2361"/>
      <c r="B2361"/>
      <c r="C2361"/>
      <c r="D2361" s="145"/>
      <c r="E2361" s="146"/>
      <c r="F2361" s="1"/>
      <c r="G2361"/>
    </row>
    <row r="2362" spans="1:7" x14ac:dyDescent="0.3">
      <c r="A2362"/>
      <c r="B2362"/>
      <c r="C2362"/>
      <c r="D2362" s="145"/>
      <c r="E2362" s="146"/>
      <c r="F2362" s="1"/>
      <c r="G2362"/>
    </row>
    <row r="2363" spans="1:7" x14ac:dyDescent="0.3">
      <c r="A2363"/>
      <c r="B2363"/>
      <c r="C2363"/>
      <c r="D2363" s="145"/>
      <c r="E2363" s="146"/>
      <c r="F2363" s="1"/>
      <c r="G2363"/>
    </row>
    <row r="2364" spans="1:7" x14ac:dyDescent="0.3">
      <c r="A2364"/>
      <c r="B2364"/>
      <c r="C2364"/>
      <c r="D2364" s="145"/>
      <c r="E2364" s="146"/>
      <c r="F2364" s="1"/>
      <c r="G2364"/>
    </row>
    <row r="2365" spans="1:7" x14ac:dyDescent="0.3">
      <c r="A2365"/>
      <c r="B2365"/>
      <c r="C2365"/>
      <c r="D2365" s="145"/>
      <c r="E2365" s="146"/>
      <c r="F2365" s="1"/>
      <c r="G2365"/>
    </row>
    <row r="2366" spans="1:7" x14ac:dyDescent="0.3">
      <c r="A2366"/>
      <c r="B2366"/>
      <c r="C2366"/>
      <c r="D2366" s="145"/>
      <c r="E2366" s="146"/>
      <c r="F2366" s="1"/>
      <c r="G2366"/>
    </row>
    <row r="2367" spans="1:7" x14ac:dyDescent="0.3">
      <c r="A2367"/>
      <c r="B2367"/>
      <c r="C2367"/>
      <c r="D2367" s="145"/>
      <c r="E2367" s="146"/>
      <c r="F2367" s="1"/>
      <c r="G2367"/>
    </row>
    <row r="2368" spans="1:7" x14ac:dyDescent="0.3">
      <c r="A2368"/>
      <c r="B2368"/>
      <c r="C2368"/>
      <c r="D2368" s="145"/>
      <c r="E2368" s="146"/>
      <c r="F2368" s="1"/>
      <c r="G2368"/>
    </row>
    <row r="2369" spans="1:7" x14ac:dyDescent="0.3">
      <c r="A2369"/>
      <c r="B2369"/>
      <c r="C2369"/>
      <c r="D2369" s="145"/>
      <c r="E2369" s="146"/>
      <c r="F2369" s="1"/>
      <c r="G2369"/>
    </row>
    <row r="2370" spans="1:7" x14ac:dyDescent="0.3">
      <c r="A2370"/>
      <c r="B2370"/>
      <c r="C2370"/>
      <c r="D2370" s="145"/>
      <c r="E2370" s="146"/>
      <c r="F2370" s="1"/>
      <c r="G2370"/>
    </row>
    <row r="2371" spans="1:7" x14ac:dyDescent="0.3">
      <c r="A2371"/>
      <c r="B2371"/>
      <c r="C2371"/>
      <c r="D2371" s="145"/>
      <c r="E2371" s="146"/>
      <c r="F2371" s="1"/>
      <c r="G2371"/>
    </row>
    <row r="2372" spans="1:7" x14ac:dyDescent="0.3">
      <c r="A2372"/>
      <c r="B2372"/>
      <c r="C2372"/>
      <c r="D2372" s="145"/>
      <c r="E2372" s="146"/>
      <c r="F2372" s="1"/>
      <c r="G2372"/>
    </row>
    <row r="2373" spans="1:7" x14ac:dyDescent="0.3">
      <c r="A2373"/>
      <c r="B2373"/>
      <c r="C2373"/>
      <c r="D2373" s="145"/>
      <c r="E2373" s="146"/>
      <c r="F2373" s="1"/>
      <c r="G2373"/>
    </row>
    <row r="2374" spans="1:7" x14ac:dyDescent="0.3">
      <c r="A2374"/>
      <c r="B2374"/>
      <c r="C2374"/>
      <c r="D2374" s="145"/>
      <c r="E2374" s="146"/>
      <c r="F2374" s="1"/>
      <c r="G2374"/>
    </row>
    <row r="2375" spans="1:7" x14ac:dyDescent="0.3">
      <c r="A2375"/>
      <c r="B2375"/>
      <c r="C2375"/>
      <c r="D2375" s="145"/>
      <c r="E2375" s="146"/>
      <c r="F2375" s="1"/>
      <c r="G2375"/>
    </row>
    <row r="2376" spans="1:7" x14ac:dyDescent="0.3">
      <c r="A2376"/>
      <c r="B2376"/>
      <c r="C2376"/>
      <c r="D2376" s="145"/>
      <c r="E2376" s="146"/>
      <c r="F2376" s="1"/>
      <c r="G2376"/>
    </row>
    <row r="2377" spans="1:7" x14ac:dyDescent="0.3">
      <c r="A2377"/>
      <c r="B2377"/>
      <c r="C2377"/>
      <c r="D2377" s="145"/>
      <c r="E2377" s="146"/>
      <c r="F2377" s="1"/>
      <c r="G2377"/>
    </row>
    <row r="2378" spans="1:7" x14ac:dyDescent="0.3">
      <c r="A2378"/>
      <c r="B2378"/>
      <c r="C2378"/>
      <c r="D2378" s="145"/>
      <c r="E2378" s="146"/>
      <c r="F2378" s="1"/>
      <c r="G2378"/>
    </row>
    <row r="2379" spans="1:7" x14ac:dyDescent="0.3">
      <c r="A2379"/>
      <c r="B2379"/>
      <c r="C2379"/>
      <c r="D2379" s="145"/>
      <c r="E2379" s="146"/>
      <c r="F2379" s="1"/>
      <c r="G2379"/>
    </row>
    <row r="2380" spans="1:7" x14ac:dyDescent="0.3">
      <c r="A2380"/>
      <c r="B2380"/>
      <c r="C2380"/>
      <c r="D2380" s="145"/>
      <c r="E2380" s="146"/>
      <c r="F2380" s="1"/>
      <c r="G2380"/>
    </row>
    <row r="2381" spans="1:7" x14ac:dyDescent="0.3">
      <c r="A2381"/>
      <c r="B2381"/>
      <c r="C2381"/>
      <c r="D2381" s="145"/>
      <c r="E2381" s="146"/>
      <c r="F2381" s="1"/>
      <c r="G2381"/>
    </row>
    <row r="2382" spans="1:7" x14ac:dyDescent="0.3">
      <c r="A2382"/>
      <c r="B2382"/>
      <c r="C2382"/>
      <c r="D2382" s="145"/>
      <c r="E2382" s="146"/>
      <c r="F2382" s="1"/>
      <c r="G2382"/>
    </row>
    <row r="2383" spans="1:7" x14ac:dyDescent="0.3">
      <c r="A2383"/>
      <c r="B2383"/>
      <c r="C2383"/>
      <c r="D2383" s="145"/>
      <c r="E2383" s="146"/>
      <c r="F2383" s="1"/>
      <c r="G2383"/>
    </row>
    <row r="2384" spans="1:7" x14ac:dyDescent="0.3">
      <c r="A2384"/>
      <c r="B2384"/>
      <c r="C2384"/>
      <c r="D2384" s="145"/>
      <c r="E2384" s="146"/>
      <c r="F2384" s="1"/>
      <c r="G2384"/>
    </row>
    <row r="2385" spans="1:7" x14ac:dyDescent="0.3">
      <c r="A2385"/>
      <c r="B2385"/>
      <c r="C2385"/>
      <c r="D2385" s="145"/>
      <c r="E2385" s="146"/>
      <c r="F2385" s="1"/>
      <c r="G2385"/>
    </row>
    <row r="2386" spans="1:7" x14ac:dyDescent="0.3">
      <c r="A2386"/>
      <c r="B2386"/>
      <c r="C2386"/>
      <c r="D2386" s="145"/>
      <c r="E2386" s="146"/>
      <c r="F2386" s="1"/>
      <c r="G2386"/>
    </row>
    <row r="2387" spans="1:7" x14ac:dyDescent="0.3">
      <c r="A2387"/>
      <c r="B2387"/>
      <c r="C2387"/>
      <c r="D2387" s="145"/>
      <c r="E2387" s="146"/>
      <c r="F2387" s="1"/>
      <c r="G2387"/>
    </row>
    <row r="2388" spans="1:7" x14ac:dyDescent="0.3">
      <c r="A2388"/>
      <c r="B2388"/>
      <c r="C2388"/>
      <c r="D2388" s="145"/>
      <c r="E2388" s="146"/>
      <c r="F2388" s="1"/>
      <c r="G2388"/>
    </row>
    <row r="2389" spans="1:7" x14ac:dyDescent="0.3">
      <c r="A2389"/>
      <c r="B2389"/>
      <c r="C2389"/>
      <c r="D2389" s="145"/>
      <c r="E2389" s="146"/>
      <c r="F2389" s="1"/>
      <c r="G2389"/>
    </row>
    <row r="2390" spans="1:7" x14ac:dyDescent="0.3">
      <c r="A2390"/>
      <c r="B2390"/>
      <c r="C2390"/>
      <c r="D2390" s="145"/>
      <c r="E2390" s="146"/>
      <c r="F2390" s="1"/>
      <c r="G2390"/>
    </row>
    <row r="2391" spans="1:7" x14ac:dyDescent="0.3">
      <c r="A2391"/>
      <c r="B2391"/>
      <c r="C2391"/>
      <c r="D2391" s="145"/>
      <c r="E2391" s="146"/>
      <c r="F2391" s="1"/>
      <c r="G2391"/>
    </row>
    <row r="2392" spans="1:7" x14ac:dyDescent="0.3">
      <c r="A2392"/>
      <c r="B2392"/>
      <c r="C2392"/>
      <c r="D2392" s="145"/>
      <c r="E2392" s="146"/>
      <c r="F2392" s="1"/>
      <c r="G2392"/>
    </row>
    <row r="2393" spans="1:7" x14ac:dyDescent="0.3">
      <c r="A2393"/>
      <c r="B2393"/>
      <c r="C2393"/>
      <c r="D2393" s="145"/>
      <c r="E2393" s="146"/>
      <c r="F2393" s="1"/>
      <c r="G2393"/>
    </row>
    <row r="2394" spans="1:7" x14ac:dyDescent="0.3">
      <c r="A2394"/>
      <c r="B2394"/>
      <c r="C2394"/>
      <c r="D2394" s="145"/>
      <c r="E2394" s="146"/>
      <c r="F2394" s="1"/>
      <c r="G2394"/>
    </row>
    <row r="2395" spans="1:7" x14ac:dyDescent="0.3">
      <c r="A2395"/>
      <c r="B2395"/>
      <c r="C2395"/>
      <c r="D2395" s="145"/>
      <c r="E2395" s="146"/>
      <c r="F2395" s="1"/>
      <c r="G2395"/>
    </row>
    <row r="2396" spans="1:7" x14ac:dyDescent="0.3">
      <c r="A2396"/>
      <c r="B2396"/>
      <c r="C2396"/>
      <c r="D2396" s="145"/>
      <c r="E2396" s="146"/>
      <c r="F2396" s="1"/>
      <c r="G2396"/>
    </row>
    <row r="2397" spans="1:7" x14ac:dyDescent="0.3">
      <c r="A2397"/>
      <c r="B2397"/>
      <c r="C2397"/>
      <c r="D2397" s="145"/>
      <c r="E2397" s="146"/>
      <c r="F2397" s="1"/>
      <c r="G2397"/>
    </row>
    <row r="2398" spans="1:7" x14ac:dyDescent="0.3">
      <c r="A2398"/>
      <c r="B2398"/>
      <c r="C2398"/>
      <c r="D2398" s="145"/>
      <c r="E2398" s="146"/>
      <c r="F2398" s="1"/>
      <c r="G2398"/>
    </row>
    <row r="2399" spans="1:7" x14ac:dyDescent="0.3">
      <c r="A2399"/>
      <c r="B2399"/>
      <c r="C2399"/>
      <c r="D2399" s="145"/>
      <c r="E2399" s="146"/>
      <c r="F2399" s="1"/>
      <c r="G2399"/>
    </row>
    <row r="2400" spans="1:7" x14ac:dyDescent="0.3">
      <c r="A2400"/>
      <c r="B2400"/>
      <c r="C2400"/>
      <c r="D2400" s="145"/>
      <c r="E2400" s="146"/>
      <c r="F2400" s="1"/>
      <c r="G2400"/>
    </row>
    <row r="2401" spans="1:7" x14ac:dyDescent="0.3">
      <c r="A2401"/>
      <c r="B2401"/>
      <c r="C2401"/>
      <c r="D2401" s="145"/>
      <c r="E2401" s="146"/>
      <c r="F2401" s="1"/>
      <c r="G2401"/>
    </row>
    <row r="2402" spans="1:7" x14ac:dyDescent="0.3">
      <c r="A2402"/>
      <c r="B2402"/>
      <c r="C2402"/>
      <c r="D2402" s="145"/>
      <c r="E2402" s="146"/>
      <c r="F2402" s="1"/>
      <c r="G2402"/>
    </row>
    <row r="2403" spans="1:7" x14ac:dyDescent="0.3">
      <c r="A2403"/>
      <c r="B2403"/>
      <c r="C2403"/>
      <c r="D2403" s="145"/>
      <c r="E2403" s="146"/>
      <c r="F2403" s="1"/>
      <c r="G2403"/>
    </row>
    <row r="2404" spans="1:7" x14ac:dyDescent="0.3">
      <c r="A2404"/>
      <c r="B2404"/>
      <c r="C2404"/>
      <c r="D2404" s="145"/>
      <c r="E2404" s="146"/>
      <c r="F2404" s="1"/>
      <c r="G2404"/>
    </row>
    <row r="2405" spans="1:7" x14ac:dyDescent="0.3">
      <c r="A2405"/>
      <c r="B2405"/>
      <c r="C2405"/>
      <c r="D2405" s="145"/>
      <c r="E2405" s="146"/>
      <c r="F2405" s="1"/>
      <c r="G2405"/>
    </row>
    <row r="2406" spans="1:7" x14ac:dyDescent="0.3">
      <c r="A2406"/>
      <c r="B2406"/>
      <c r="C2406"/>
      <c r="D2406" s="145"/>
      <c r="E2406" s="146"/>
      <c r="F2406" s="1"/>
      <c r="G2406"/>
    </row>
    <row r="2407" spans="1:7" x14ac:dyDescent="0.3">
      <c r="A2407"/>
      <c r="B2407"/>
      <c r="C2407"/>
      <c r="D2407" s="145"/>
      <c r="E2407" s="146"/>
      <c r="F2407" s="1"/>
      <c r="G2407"/>
    </row>
    <row r="2408" spans="1:7" x14ac:dyDescent="0.3">
      <c r="A2408"/>
      <c r="B2408"/>
      <c r="C2408"/>
      <c r="D2408" s="145"/>
      <c r="E2408" s="146"/>
      <c r="F2408" s="1"/>
      <c r="G2408"/>
    </row>
    <row r="2409" spans="1:7" x14ac:dyDescent="0.3">
      <c r="A2409"/>
      <c r="B2409"/>
      <c r="C2409"/>
      <c r="D2409" s="145"/>
      <c r="E2409" s="146"/>
      <c r="F2409" s="1"/>
      <c r="G2409"/>
    </row>
    <row r="2410" spans="1:7" x14ac:dyDescent="0.3">
      <c r="A2410"/>
      <c r="B2410"/>
      <c r="C2410"/>
      <c r="D2410" s="145"/>
      <c r="E2410" s="146"/>
      <c r="F2410" s="1"/>
      <c r="G2410"/>
    </row>
    <row r="2411" spans="1:7" x14ac:dyDescent="0.3">
      <c r="A2411"/>
      <c r="B2411"/>
      <c r="C2411"/>
      <c r="D2411" s="145"/>
      <c r="E2411" s="146"/>
      <c r="F2411" s="1"/>
      <c r="G2411"/>
    </row>
    <row r="2412" spans="1:7" x14ac:dyDescent="0.3">
      <c r="A2412"/>
      <c r="B2412"/>
      <c r="C2412"/>
      <c r="D2412" s="145"/>
      <c r="E2412" s="146"/>
      <c r="F2412" s="1"/>
      <c r="G2412"/>
    </row>
    <row r="2413" spans="1:7" x14ac:dyDescent="0.3">
      <c r="A2413"/>
      <c r="B2413"/>
      <c r="C2413"/>
      <c r="D2413" s="145"/>
      <c r="E2413" s="146"/>
      <c r="F2413" s="1"/>
      <c r="G2413"/>
    </row>
    <row r="2414" spans="1:7" x14ac:dyDescent="0.3">
      <c r="A2414"/>
      <c r="B2414"/>
      <c r="C2414"/>
      <c r="D2414" s="145"/>
      <c r="E2414" s="146"/>
      <c r="F2414" s="1"/>
      <c r="G2414"/>
    </row>
    <row r="2415" spans="1:7" x14ac:dyDescent="0.3">
      <c r="A2415"/>
      <c r="B2415"/>
      <c r="C2415"/>
      <c r="D2415" s="145"/>
      <c r="E2415" s="146"/>
      <c r="F2415" s="1"/>
      <c r="G2415"/>
    </row>
    <row r="2416" spans="1:7" x14ac:dyDescent="0.3">
      <c r="A2416"/>
      <c r="B2416"/>
      <c r="C2416"/>
      <c r="D2416" s="145"/>
      <c r="E2416" s="146"/>
      <c r="F2416" s="1"/>
      <c r="G2416"/>
    </row>
    <row r="2417" spans="1:7" x14ac:dyDescent="0.3">
      <c r="A2417"/>
      <c r="B2417"/>
      <c r="C2417"/>
      <c r="D2417" s="145"/>
      <c r="E2417" s="146"/>
      <c r="F2417" s="1"/>
      <c r="G2417"/>
    </row>
    <row r="2418" spans="1:7" x14ac:dyDescent="0.3">
      <c r="A2418"/>
      <c r="B2418"/>
      <c r="C2418"/>
      <c r="D2418" s="145"/>
      <c r="E2418" s="146"/>
      <c r="F2418" s="1"/>
      <c r="G2418"/>
    </row>
    <row r="2419" spans="1:7" x14ac:dyDescent="0.3">
      <c r="A2419"/>
      <c r="B2419"/>
      <c r="C2419"/>
      <c r="D2419" s="145"/>
      <c r="E2419" s="146"/>
      <c r="F2419" s="1"/>
      <c r="G2419"/>
    </row>
    <row r="2420" spans="1:7" x14ac:dyDescent="0.3">
      <c r="A2420"/>
      <c r="B2420"/>
      <c r="C2420"/>
      <c r="D2420" s="145"/>
      <c r="E2420" s="146"/>
      <c r="F2420" s="1"/>
      <c r="G2420"/>
    </row>
    <row r="2421" spans="1:7" x14ac:dyDescent="0.3">
      <c r="A2421"/>
      <c r="B2421"/>
      <c r="C2421"/>
      <c r="D2421" s="145"/>
      <c r="E2421" s="146"/>
      <c r="F2421" s="1"/>
      <c r="G2421"/>
    </row>
    <row r="2422" spans="1:7" x14ac:dyDescent="0.3">
      <c r="A2422"/>
      <c r="B2422"/>
      <c r="C2422"/>
      <c r="D2422" s="145"/>
      <c r="E2422" s="146"/>
      <c r="F2422" s="1"/>
      <c r="G2422"/>
    </row>
    <row r="2423" spans="1:7" x14ac:dyDescent="0.3">
      <c r="A2423"/>
      <c r="B2423"/>
      <c r="C2423"/>
      <c r="D2423" s="145"/>
      <c r="E2423" s="146"/>
      <c r="F2423" s="1"/>
      <c r="G2423"/>
    </row>
    <row r="2424" spans="1:7" x14ac:dyDescent="0.3">
      <c r="A2424"/>
      <c r="B2424"/>
      <c r="C2424"/>
      <c r="D2424" s="145"/>
      <c r="E2424" s="146"/>
      <c r="F2424" s="1"/>
      <c r="G2424"/>
    </row>
    <row r="2425" spans="1:7" x14ac:dyDescent="0.3">
      <c r="A2425"/>
      <c r="B2425"/>
      <c r="C2425"/>
      <c r="D2425" s="145"/>
      <c r="E2425" s="146"/>
      <c r="F2425" s="1"/>
      <c r="G2425"/>
    </row>
    <row r="2426" spans="1:7" x14ac:dyDescent="0.3">
      <c r="A2426"/>
      <c r="B2426"/>
      <c r="C2426"/>
      <c r="D2426" s="145"/>
      <c r="E2426" s="146"/>
      <c r="F2426" s="1"/>
      <c r="G2426"/>
    </row>
    <row r="2427" spans="1:7" x14ac:dyDescent="0.3">
      <c r="A2427"/>
      <c r="B2427"/>
      <c r="C2427"/>
      <c r="D2427" s="145"/>
      <c r="E2427" s="146"/>
      <c r="F2427" s="1"/>
      <c r="G2427"/>
    </row>
    <row r="2428" spans="1:7" x14ac:dyDescent="0.3">
      <c r="A2428"/>
      <c r="B2428"/>
      <c r="C2428"/>
      <c r="D2428" s="145"/>
      <c r="E2428" s="146"/>
      <c r="F2428" s="1"/>
      <c r="G2428"/>
    </row>
    <row r="2429" spans="1:7" x14ac:dyDescent="0.3">
      <c r="A2429"/>
      <c r="B2429"/>
      <c r="C2429"/>
      <c r="D2429" s="145"/>
      <c r="E2429" s="146"/>
      <c r="F2429" s="1"/>
      <c r="G2429"/>
    </row>
    <row r="2430" spans="1:7" x14ac:dyDescent="0.3">
      <c r="A2430"/>
      <c r="B2430"/>
      <c r="C2430"/>
      <c r="D2430" s="145"/>
      <c r="E2430" s="146"/>
      <c r="F2430" s="1"/>
      <c r="G2430"/>
    </row>
    <row r="2431" spans="1:7" x14ac:dyDescent="0.3">
      <c r="A2431"/>
      <c r="B2431"/>
      <c r="C2431"/>
      <c r="D2431" s="145"/>
      <c r="E2431" s="146"/>
      <c r="F2431" s="1"/>
      <c r="G2431"/>
    </row>
    <row r="2432" spans="1:7" x14ac:dyDescent="0.3">
      <c r="A2432"/>
      <c r="B2432"/>
      <c r="C2432"/>
      <c r="D2432" s="145"/>
      <c r="E2432" s="146"/>
      <c r="F2432" s="1"/>
      <c r="G2432"/>
    </row>
    <row r="2433" spans="1:7" x14ac:dyDescent="0.3">
      <c r="A2433"/>
      <c r="B2433"/>
      <c r="C2433"/>
      <c r="D2433" s="145"/>
      <c r="E2433" s="146"/>
      <c r="F2433" s="1"/>
      <c r="G2433"/>
    </row>
    <row r="2434" spans="1:7" x14ac:dyDescent="0.3">
      <c r="A2434"/>
      <c r="B2434"/>
      <c r="C2434"/>
      <c r="D2434" s="145"/>
      <c r="E2434" s="146"/>
      <c r="F2434" s="1"/>
      <c r="G2434"/>
    </row>
    <row r="2435" spans="1:7" x14ac:dyDescent="0.3">
      <c r="A2435"/>
      <c r="B2435"/>
      <c r="C2435"/>
      <c r="D2435" s="145"/>
      <c r="E2435" s="146"/>
      <c r="F2435" s="1"/>
      <c r="G2435"/>
    </row>
    <row r="2436" spans="1:7" x14ac:dyDescent="0.3">
      <c r="A2436"/>
      <c r="B2436"/>
      <c r="C2436"/>
      <c r="D2436" s="145"/>
      <c r="E2436" s="146"/>
      <c r="F2436" s="1"/>
      <c r="G2436"/>
    </row>
    <row r="2437" spans="1:7" x14ac:dyDescent="0.3">
      <c r="A2437"/>
      <c r="B2437"/>
      <c r="C2437"/>
      <c r="D2437" s="145"/>
      <c r="E2437" s="146"/>
      <c r="F2437" s="1"/>
      <c r="G2437"/>
    </row>
    <row r="2438" spans="1:7" x14ac:dyDescent="0.3">
      <c r="A2438"/>
      <c r="B2438"/>
      <c r="C2438"/>
      <c r="D2438" s="145"/>
      <c r="E2438" s="146"/>
      <c r="F2438" s="1"/>
      <c r="G2438"/>
    </row>
    <row r="2439" spans="1:7" x14ac:dyDescent="0.3">
      <c r="A2439"/>
      <c r="B2439"/>
      <c r="C2439"/>
      <c r="D2439" s="145"/>
      <c r="E2439" s="146"/>
      <c r="F2439" s="1"/>
      <c r="G2439"/>
    </row>
    <row r="2440" spans="1:7" x14ac:dyDescent="0.3">
      <c r="A2440"/>
      <c r="B2440"/>
      <c r="C2440"/>
      <c r="D2440" s="145"/>
      <c r="E2440" s="146"/>
      <c r="F2440" s="1"/>
      <c r="G2440"/>
    </row>
    <row r="2441" spans="1:7" x14ac:dyDescent="0.3">
      <c r="A2441"/>
      <c r="B2441"/>
      <c r="C2441"/>
      <c r="D2441" s="145"/>
      <c r="E2441" s="146"/>
      <c r="F2441" s="1"/>
      <c r="G2441"/>
    </row>
    <row r="2442" spans="1:7" x14ac:dyDescent="0.3">
      <c r="A2442"/>
      <c r="B2442"/>
      <c r="C2442"/>
      <c r="D2442" s="145"/>
      <c r="E2442" s="146"/>
      <c r="F2442" s="1"/>
      <c r="G2442"/>
    </row>
    <row r="2443" spans="1:7" x14ac:dyDescent="0.3">
      <c r="A2443"/>
      <c r="B2443"/>
      <c r="C2443"/>
      <c r="D2443" s="145"/>
      <c r="E2443" s="146"/>
      <c r="F2443" s="1"/>
      <c r="G2443"/>
    </row>
    <row r="2444" spans="1:7" x14ac:dyDescent="0.3">
      <c r="A2444"/>
      <c r="B2444"/>
      <c r="C2444"/>
      <c r="D2444" s="145"/>
      <c r="E2444" s="146"/>
      <c r="F2444" s="1"/>
      <c r="G2444"/>
    </row>
    <row r="2445" spans="1:7" x14ac:dyDescent="0.3">
      <c r="A2445"/>
      <c r="B2445"/>
      <c r="C2445"/>
      <c r="D2445" s="145"/>
      <c r="E2445" s="146"/>
      <c r="F2445" s="1"/>
      <c r="G2445"/>
    </row>
    <row r="2446" spans="1:7" x14ac:dyDescent="0.3">
      <c r="A2446"/>
      <c r="B2446"/>
      <c r="C2446"/>
      <c r="D2446" s="145"/>
      <c r="E2446" s="146"/>
      <c r="F2446" s="1"/>
      <c r="G2446"/>
    </row>
    <row r="2447" spans="1:7" x14ac:dyDescent="0.3">
      <c r="A2447"/>
      <c r="B2447"/>
      <c r="C2447"/>
      <c r="D2447" s="145"/>
      <c r="E2447" s="146"/>
      <c r="F2447" s="1"/>
      <c r="G2447"/>
    </row>
    <row r="2448" spans="1:7" x14ac:dyDescent="0.3">
      <c r="A2448"/>
      <c r="B2448"/>
      <c r="C2448"/>
      <c r="D2448" s="145"/>
      <c r="E2448" s="146"/>
      <c r="F2448" s="1"/>
      <c r="G2448"/>
    </row>
    <row r="2449" spans="1:7" x14ac:dyDescent="0.3">
      <c r="A2449"/>
      <c r="B2449"/>
      <c r="C2449"/>
      <c r="D2449" s="145"/>
      <c r="E2449" s="146"/>
      <c r="F2449" s="1"/>
      <c r="G2449"/>
    </row>
    <row r="2450" spans="1:7" x14ac:dyDescent="0.3">
      <c r="A2450"/>
      <c r="B2450"/>
      <c r="C2450"/>
      <c r="D2450" s="145"/>
      <c r="E2450" s="146"/>
      <c r="F2450" s="1"/>
      <c r="G2450"/>
    </row>
    <row r="2451" spans="1:7" x14ac:dyDescent="0.3">
      <c r="A2451"/>
      <c r="B2451"/>
      <c r="C2451"/>
      <c r="D2451" s="145"/>
      <c r="E2451" s="146"/>
      <c r="F2451" s="1"/>
      <c r="G2451"/>
    </row>
    <row r="2452" spans="1:7" x14ac:dyDescent="0.3">
      <c r="A2452"/>
      <c r="B2452"/>
      <c r="C2452"/>
      <c r="D2452" s="145"/>
      <c r="E2452" s="146"/>
      <c r="F2452" s="1"/>
      <c r="G2452"/>
    </row>
    <row r="2453" spans="1:7" x14ac:dyDescent="0.3">
      <c r="A2453"/>
      <c r="B2453"/>
      <c r="C2453"/>
      <c r="D2453" s="145"/>
      <c r="E2453" s="146"/>
      <c r="F2453" s="1"/>
      <c r="G2453"/>
    </row>
    <row r="2454" spans="1:7" x14ac:dyDescent="0.3">
      <c r="A2454"/>
      <c r="B2454"/>
      <c r="C2454"/>
      <c r="D2454" s="145"/>
      <c r="E2454" s="146"/>
      <c r="F2454" s="1"/>
      <c r="G2454"/>
    </row>
    <row r="2455" spans="1:7" x14ac:dyDescent="0.3">
      <c r="A2455"/>
      <c r="B2455"/>
      <c r="C2455"/>
      <c r="D2455" s="145"/>
      <c r="E2455" s="146"/>
      <c r="F2455" s="1"/>
      <c r="G2455"/>
    </row>
    <row r="2456" spans="1:7" x14ac:dyDescent="0.3">
      <c r="A2456"/>
      <c r="B2456"/>
      <c r="C2456"/>
      <c r="D2456" s="145"/>
      <c r="E2456" s="146"/>
      <c r="F2456" s="1"/>
      <c r="G2456"/>
    </row>
    <row r="2457" spans="1:7" x14ac:dyDescent="0.3">
      <c r="A2457"/>
      <c r="B2457"/>
      <c r="C2457"/>
      <c r="D2457" s="145"/>
      <c r="E2457" s="146"/>
      <c r="F2457" s="1"/>
      <c r="G2457"/>
    </row>
    <row r="2458" spans="1:7" x14ac:dyDescent="0.3">
      <c r="A2458"/>
      <c r="B2458"/>
      <c r="C2458"/>
      <c r="D2458" s="145"/>
      <c r="E2458" s="146"/>
      <c r="F2458" s="1"/>
      <c r="G2458"/>
    </row>
    <row r="2459" spans="1:7" x14ac:dyDescent="0.3">
      <c r="A2459"/>
      <c r="B2459"/>
      <c r="C2459"/>
      <c r="D2459" s="145"/>
      <c r="E2459" s="146"/>
      <c r="F2459" s="1"/>
      <c r="G2459"/>
    </row>
    <row r="2460" spans="1:7" x14ac:dyDescent="0.3">
      <c r="A2460"/>
      <c r="B2460"/>
      <c r="C2460"/>
      <c r="D2460" s="145"/>
      <c r="E2460" s="146"/>
      <c r="F2460" s="1"/>
      <c r="G2460"/>
    </row>
    <row r="2461" spans="1:7" x14ac:dyDescent="0.3">
      <c r="A2461"/>
      <c r="B2461"/>
      <c r="C2461"/>
      <c r="D2461" s="145"/>
      <c r="E2461" s="146"/>
      <c r="F2461" s="1"/>
      <c r="G2461"/>
    </row>
    <row r="2462" spans="1:7" x14ac:dyDescent="0.3">
      <c r="A2462"/>
      <c r="B2462"/>
      <c r="C2462"/>
      <c r="D2462" s="145"/>
      <c r="E2462" s="146"/>
      <c r="F2462" s="1"/>
      <c r="G2462"/>
    </row>
    <row r="2463" spans="1:7" x14ac:dyDescent="0.3">
      <c r="A2463"/>
      <c r="B2463"/>
      <c r="C2463"/>
      <c r="D2463" s="145"/>
      <c r="E2463" s="146"/>
      <c r="F2463" s="1"/>
      <c r="G2463"/>
    </row>
    <row r="2464" spans="1:7" x14ac:dyDescent="0.3">
      <c r="A2464"/>
      <c r="B2464"/>
      <c r="C2464"/>
      <c r="D2464" s="145"/>
      <c r="E2464" s="146"/>
      <c r="F2464" s="1"/>
      <c r="G2464"/>
    </row>
    <row r="2465" spans="1:7" x14ac:dyDescent="0.3">
      <c r="A2465"/>
      <c r="B2465"/>
      <c r="C2465"/>
      <c r="D2465" s="145"/>
      <c r="E2465" s="146"/>
      <c r="F2465" s="1"/>
      <c r="G2465"/>
    </row>
    <row r="2466" spans="1:7" x14ac:dyDescent="0.3">
      <c r="A2466"/>
      <c r="B2466"/>
      <c r="C2466"/>
      <c r="D2466" s="145"/>
      <c r="E2466" s="146"/>
      <c r="F2466" s="1"/>
      <c r="G2466"/>
    </row>
    <row r="2467" spans="1:7" x14ac:dyDescent="0.3">
      <c r="A2467"/>
      <c r="B2467"/>
      <c r="C2467"/>
      <c r="D2467" s="145"/>
      <c r="E2467" s="146"/>
      <c r="F2467" s="1"/>
      <c r="G2467"/>
    </row>
    <row r="2468" spans="1:7" x14ac:dyDescent="0.3">
      <c r="A2468"/>
      <c r="B2468"/>
      <c r="C2468"/>
      <c r="D2468" s="145"/>
      <c r="E2468" s="146"/>
      <c r="F2468" s="1"/>
      <c r="G2468"/>
    </row>
    <row r="2469" spans="1:7" x14ac:dyDescent="0.3">
      <c r="A2469"/>
      <c r="B2469"/>
      <c r="C2469"/>
      <c r="D2469" s="145"/>
      <c r="E2469" s="146"/>
      <c r="F2469" s="1"/>
      <c r="G2469"/>
    </row>
    <row r="2470" spans="1:7" x14ac:dyDescent="0.3">
      <c r="A2470"/>
      <c r="B2470"/>
      <c r="C2470"/>
      <c r="D2470" s="145"/>
      <c r="E2470" s="146"/>
      <c r="F2470" s="1"/>
      <c r="G2470"/>
    </row>
    <row r="2471" spans="1:7" x14ac:dyDescent="0.3">
      <c r="A2471"/>
      <c r="B2471"/>
      <c r="C2471"/>
      <c r="D2471" s="145"/>
      <c r="E2471" s="146"/>
      <c r="F2471" s="1"/>
      <c r="G2471"/>
    </row>
    <row r="2472" spans="1:7" x14ac:dyDescent="0.3">
      <c r="A2472"/>
      <c r="B2472"/>
      <c r="C2472"/>
      <c r="D2472" s="145"/>
      <c r="E2472" s="146"/>
      <c r="F2472" s="1"/>
      <c r="G2472"/>
    </row>
    <row r="2473" spans="1:7" x14ac:dyDescent="0.3">
      <c r="A2473"/>
      <c r="B2473"/>
      <c r="C2473"/>
      <c r="D2473" s="145"/>
      <c r="E2473" s="146"/>
      <c r="F2473" s="1"/>
      <c r="G2473"/>
    </row>
    <row r="2474" spans="1:7" x14ac:dyDescent="0.3">
      <c r="A2474"/>
      <c r="B2474"/>
      <c r="C2474"/>
      <c r="D2474" s="145"/>
      <c r="E2474" s="146"/>
      <c r="F2474" s="1"/>
      <c r="G2474"/>
    </row>
    <row r="2475" spans="1:7" x14ac:dyDescent="0.3">
      <c r="A2475"/>
      <c r="B2475"/>
      <c r="C2475"/>
      <c r="D2475" s="145"/>
      <c r="E2475" s="146"/>
      <c r="F2475" s="1"/>
      <c r="G2475"/>
    </row>
    <row r="2476" spans="1:7" x14ac:dyDescent="0.3">
      <c r="A2476"/>
      <c r="B2476"/>
      <c r="C2476"/>
      <c r="D2476" s="145"/>
      <c r="E2476" s="146"/>
      <c r="F2476" s="1"/>
      <c r="G2476"/>
    </row>
    <row r="2477" spans="1:7" x14ac:dyDescent="0.3">
      <c r="A2477"/>
      <c r="B2477"/>
      <c r="C2477"/>
      <c r="D2477" s="145"/>
      <c r="E2477" s="146"/>
      <c r="F2477" s="1"/>
      <c r="G2477"/>
    </row>
    <row r="2478" spans="1:7" x14ac:dyDescent="0.3">
      <c r="A2478"/>
      <c r="B2478"/>
      <c r="C2478"/>
      <c r="D2478" s="145"/>
      <c r="E2478" s="146"/>
      <c r="F2478" s="1"/>
      <c r="G2478"/>
    </row>
    <row r="2479" spans="1:7" x14ac:dyDescent="0.3">
      <c r="A2479"/>
      <c r="B2479"/>
      <c r="C2479"/>
      <c r="D2479" s="145"/>
      <c r="E2479" s="146"/>
      <c r="F2479" s="1"/>
      <c r="G2479"/>
    </row>
    <row r="2480" spans="1:7" x14ac:dyDescent="0.3">
      <c r="A2480"/>
      <c r="B2480"/>
      <c r="C2480"/>
      <c r="D2480" s="145"/>
      <c r="E2480" s="146"/>
      <c r="F2480" s="1"/>
      <c r="G2480"/>
    </row>
    <row r="2481" spans="1:7" x14ac:dyDescent="0.3">
      <c r="A2481"/>
      <c r="B2481"/>
      <c r="C2481"/>
      <c r="D2481" s="145"/>
      <c r="E2481" s="146"/>
      <c r="F2481" s="1"/>
      <c r="G2481"/>
    </row>
    <row r="2482" spans="1:7" x14ac:dyDescent="0.3">
      <c r="A2482"/>
      <c r="B2482"/>
      <c r="C2482"/>
      <c r="D2482" s="145"/>
      <c r="E2482" s="146"/>
      <c r="F2482" s="1"/>
      <c r="G2482"/>
    </row>
    <row r="2483" spans="1:7" x14ac:dyDescent="0.3">
      <c r="A2483"/>
      <c r="B2483"/>
      <c r="C2483"/>
      <c r="D2483" s="145"/>
      <c r="E2483" s="146"/>
      <c r="F2483" s="1"/>
      <c r="G2483"/>
    </row>
    <row r="2484" spans="1:7" x14ac:dyDescent="0.3">
      <c r="A2484"/>
      <c r="B2484"/>
      <c r="C2484"/>
      <c r="D2484" s="145"/>
      <c r="E2484" s="146"/>
      <c r="F2484" s="1"/>
      <c r="G2484"/>
    </row>
    <row r="2485" spans="1:7" x14ac:dyDescent="0.3">
      <c r="A2485"/>
      <c r="B2485"/>
      <c r="C2485"/>
      <c r="D2485" s="145"/>
      <c r="E2485" s="146"/>
      <c r="F2485" s="1"/>
      <c r="G2485"/>
    </row>
    <row r="2486" spans="1:7" x14ac:dyDescent="0.3">
      <c r="A2486"/>
      <c r="B2486"/>
      <c r="C2486"/>
      <c r="D2486" s="145"/>
      <c r="E2486" s="146"/>
      <c r="F2486" s="1"/>
      <c r="G2486"/>
    </row>
    <row r="2487" spans="1:7" x14ac:dyDescent="0.3">
      <c r="A2487"/>
      <c r="B2487"/>
      <c r="C2487"/>
      <c r="D2487" s="145"/>
      <c r="E2487" s="146"/>
      <c r="F2487" s="1"/>
      <c r="G2487"/>
    </row>
    <row r="2488" spans="1:7" x14ac:dyDescent="0.3">
      <c r="A2488"/>
      <c r="B2488"/>
      <c r="C2488"/>
      <c r="D2488" s="145"/>
      <c r="E2488" s="146"/>
      <c r="F2488" s="1"/>
      <c r="G2488"/>
    </row>
    <row r="2489" spans="1:7" x14ac:dyDescent="0.3">
      <c r="A2489"/>
      <c r="B2489"/>
      <c r="C2489"/>
      <c r="D2489" s="145"/>
      <c r="E2489" s="146"/>
      <c r="F2489" s="1"/>
      <c r="G2489"/>
    </row>
    <row r="2490" spans="1:7" x14ac:dyDescent="0.3">
      <c r="A2490"/>
      <c r="B2490"/>
      <c r="C2490"/>
      <c r="D2490" s="145"/>
      <c r="E2490" s="146"/>
      <c r="F2490" s="1"/>
      <c r="G2490"/>
    </row>
    <row r="2491" spans="1:7" x14ac:dyDescent="0.3">
      <c r="A2491"/>
      <c r="B2491"/>
      <c r="C2491"/>
      <c r="D2491" s="145"/>
      <c r="E2491" s="146"/>
      <c r="F2491" s="1"/>
      <c r="G2491"/>
    </row>
    <row r="2492" spans="1:7" x14ac:dyDescent="0.3">
      <c r="A2492"/>
      <c r="B2492"/>
      <c r="C2492"/>
      <c r="D2492" s="145"/>
      <c r="E2492" s="146"/>
      <c r="F2492" s="1"/>
      <c r="G2492"/>
    </row>
    <row r="2493" spans="1:7" x14ac:dyDescent="0.3">
      <c r="A2493"/>
      <c r="B2493"/>
      <c r="C2493"/>
      <c r="D2493" s="145"/>
      <c r="E2493" s="146"/>
      <c r="F2493" s="1"/>
      <c r="G2493"/>
    </row>
    <row r="2494" spans="1:7" x14ac:dyDescent="0.3">
      <c r="A2494"/>
      <c r="B2494"/>
      <c r="C2494"/>
      <c r="D2494" s="145"/>
      <c r="E2494" s="146"/>
      <c r="F2494" s="1"/>
      <c r="G2494"/>
    </row>
    <row r="2495" spans="1:7" x14ac:dyDescent="0.3">
      <c r="A2495"/>
      <c r="B2495"/>
      <c r="C2495"/>
      <c r="D2495" s="145"/>
      <c r="E2495" s="146"/>
      <c r="F2495" s="1"/>
      <c r="G2495"/>
    </row>
    <row r="2496" spans="1:7" x14ac:dyDescent="0.3">
      <c r="A2496"/>
      <c r="B2496"/>
      <c r="C2496"/>
      <c r="D2496" s="145"/>
      <c r="E2496" s="146"/>
      <c r="F2496" s="1"/>
      <c r="G2496"/>
    </row>
    <row r="2497" spans="1:7" x14ac:dyDescent="0.3">
      <c r="A2497"/>
      <c r="B2497"/>
      <c r="C2497"/>
      <c r="D2497" s="145"/>
      <c r="E2497" s="146"/>
      <c r="F2497" s="1"/>
      <c r="G2497"/>
    </row>
    <row r="2498" spans="1:7" x14ac:dyDescent="0.3">
      <c r="A2498"/>
      <c r="B2498"/>
      <c r="C2498"/>
      <c r="D2498" s="145"/>
      <c r="E2498" s="146"/>
      <c r="F2498" s="1"/>
      <c r="G2498"/>
    </row>
    <row r="2499" spans="1:7" x14ac:dyDescent="0.3">
      <c r="A2499"/>
      <c r="B2499"/>
      <c r="C2499"/>
      <c r="D2499" s="145"/>
      <c r="E2499" s="146"/>
      <c r="F2499" s="1"/>
      <c r="G2499"/>
    </row>
    <row r="2500" spans="1:7" x14ac:dyDescent="0.3">
      <c r="A2500"/>
      <c r="B2500"/>
      <c r="C2500"/>
      <c r="D2500" s="145"/>
      <c r="E2500" s="146"/>
      <c r="F2500" s="1"/>
      <c r="G2500"/>
    </row>
    <row r="2501" spans="1:7" x14ac:dyDescent="0.3">
      <c r="A2501"/>
      <c r="B2501"/>
      <c r="C2501"/>
      <c r="D2501" s="145"/>
      <c r="E2501" s="146"/>
      <c r="F2501" s="1"/>
      <c r="G2501"/>
    </row>
    <row r="2502" spans="1:7" x14ac:dyDescent="0.3">
      <c r="A2502"/>
      <c r="B2502"/>
      <c r="C2502"/>
      <c r="D2502" s="145"/>
      <c r="E2502" s="146"/>
      <c r="F2502" s="1"/>
      <c r="G2502"/>
    </row>
    <row r="2503" spans="1:7" x14ac:dyDescent="0.3">
      <c r="A2503"/>
      <c r="B2503"/>
      <c r="C2503"/>
      <c r="D2503" s="145"/>
      <c r="E2503" s="146"/>
      <c r="F2503" s="1"/>
      <c r="G2503"/>
    </row>
    <row r="2504" spans="1:7" x14ac:dyDescent="0.3">
      <c r="A2504"/>
      <c r="B2504"/>
      <c r="C2504"/>
      <c r="D2504" s="145"/>
      <c r="E2504" s="146"/>
      <c r="F2504" s="1"/>
      <c r="G2504"/>
    </row>
    <row r="2505" spans="1:7" x14ac:dyDescent="0.3">
      <c r="A2505"/>
      <c r="B2505"/>
      <c r="C2505"/>
      <c r="D2505" s="145"/>
      <c r="E2505" s="146"/>
      <c r="F2505" s="1"/>
      <c r="G2505"/>
    </row>
    <row r="2506" spans="1:7" x14ac:dyDescent="0.3">
      <c r="A2506"/>
      <c r="B2506"/>
      <c r="C2506"/>
      <c r="D2506" s="145"/>
      <c r="E2506" s="146"/>
      <c r="F2506" s="1"/>
      <c r="G2506"/>
    </row>
    <row r="2507" spans="1:7" x14ac:dyDescent="0.3">
      <c r="A2507"/>
      <c r="B2507"/>
      <c r="C2507"/>
      <c r="D2507" s="145"/>
      <c r="E2507" s="146"/>
      <c r="F2507" s="1"/>
      <c r="G2507"/>
    </row>
    <row r="2508" spans="1:7" x14ac:dyDescent="0.3">
      <c r="A2508"/>
      <c r="B2508"/>
      <c r="C2508"/>
      <c r="D2508" s="145"/>
      <c r="E2508" s="146"/>
      <c r="F2508" s="1"/>
      <c r="G2508"/>
    </row>
    <row r="2509" spans="1:7" x14ac:dyDescent="0.3">
      <c r="A2509"/>
      <c r="B2509"/>
      <c r="C2509"/>
      <c r="D2509" s="145"/>
      <c r="E2509" s="146"/>
      <c r="F2509" s="1"/>
      <c r="G2509"/>
    </row>
    <row r="2510" spans="1:7" x14ac:dyDescent="0.3">
      <c r="A2510"/>
      <c r="B2510"/>
      <c r="C2510"/>
      <c r="D2510" s="145"/>
      <c r="E2510" s="146"/>
      <c r="F2510" s="1"/>
      <c r="G2510"/>
    </row>
    <row r="2511" spans="1:7" x14ac:dyDescent="0.3">
      <c r="A2511"/>
      <c r="B2511"/>
      <c r="C2511"/>
      <c r="D2511" s="145"/>
      <c r="E2511" s="146"/>
      <c r="F2511" s="1"/>
      <c r="G2511"/>
    </row>
    <row r="2512" spans="1:7" x14ac:dyDescent="0.3">
      <c r="A2512"/>
      <c r="B2512"/>
      <c r="C2512"/>
      <c r="D2512" s="145"/>
      <c r="E2512" s="146"/>
      <c r="F2512" s="1"/>
      <c r="G2512"/>
    </row>
    <row r="2513" spans="1:7" x14ac:dyDescent="0.3">
      <c r="A2513"/>
      <c r="B2513"/>
      <c r="C2513"/>
      <c r="D2513" s="145"/>
      <c r="E2513" s="146"/>
      <c r="F2513" s="1"/>
      <c r="G2513"/>
    </row>
    <row r="2514" spans="1:7" x14ac:dyDescent="0.3">
      <c r="A2514"/>
      <c r="B2514"/>
      <c r="C2514"/>
      <c r="D2514" s="145"/>
      <c r="E2514" s="146"/>
      <c r="F2514" s="1"/>
      <c r="G2514"/>
    </row>
    <row r="2515" spans="1:7" x14ac:dyDescent="0.3">
      <c r="A2515"/>
      <c r="B2515"/>
      <c r="C2515"/>
      <c r="D2515" s="145"/>
      <c r="E2515" s="146"/>
      <c r="F2515" s="1"/>
      <c r="G2515"/>
    </row>
    <row r="2516" spans="1:7" x14ac:dyDescent="0.3">
      <c r="A2516"/>
      <c r="B2516"/>
      <c r="C2516"/>
      <c r="D2516" s="145"/>
      <c r="E2516" s="146"/>
      <c r="F2516" s="1"/>
      <c r="G2516"/>
    </row>
    <row r="2517" spans="1:7" x14ac:dyDescent="0.3">
      <c r="A2517"/>
      <c r="B2517"/>
      <c r="C2517"/>
      <c r="D2517" s="145"/>
      <c r="E2517" s="146"/>
      <c r="F2517" s="1"/>
      <c r="G2517"/>
    </row>
    <row r="2518" spans="1:7" x14ac:dyDescent="0.3">
      <c r="A2518"/>
      <c r="B2518"/>
      <c r="C2518"/>
      <c r="D2518" s="145"/>
      <c r="E2518" s="146"/>
      <c r="F2518" s="1"/>
      <c r="G2518"/>
    </row>
    <row r="2519" spans="1:7" x14ac:dyDescent="0.3">
      <c r="A2519"/>
      <c r="B2519"/>
      <c r="C2519"/>
      <c r="D2519" s="145"/>
      <c r="E2519" s="146"/>
      <c r="F2519" s="1"/>
      <c r="G2519"/>
    </row>
    <row r="2520" spans="1:7" x14ac:dyDescent="0.3">
      <c r="A2520"/>
      <c r="B2520"/>
      <c r="C2520"/>
      <c r="D2520" s="145"/>
      <c r="E2520" s="146"/>
      <c r="F2520" s="1"/>
      <c r="G2520"/>
    </row>
    <row r="2521" spans="1:7" x14ac:dyDescent="0.3">
      <c r="A2521"/>
      <c r="B2521"/>
      <c r="C2521"/>
      <c r="D2521" s="145"/>
      <c r="E2521" s="146"/>
      <c r="F2521" s="1"/>
      <c r="G2521"/>
    </row>
    <row r="2522" spans="1:7" x14ac:dyDescent="0.3">
      <c r="A2522"/>
      <c r="B2522"/>
      <c r="C2522"/>
      <c r="D2522" s="145"/>
      <c r="E2522" s="146"/>
      <c r="F2522" s="1"/>
      <c r="G2522"/>
    </row>
    <row r="2523" spans="1:7" x14ac:dyDescent="0.3">
      <c r="A2523"/>
      <c r="B2523"/>
      <c r="C2523"/>
      <c r="D2523" s="145"/>
      <c r="E2523" s="146"/>
      <c r="F2523" s="1"/>
      <c r="G2523"/>
    </row>
    <row r="2524" spans="1:7" x14ac:dyDescent="0.3">
      <c r="A2524"/>
      <c r="B2524"/>
      <c r="C2524"/>
      <c r="D2524" s="145"/>
      <c r="E2524" s="146"/>
      <c r="F2524" s="1"/>
      <c r="G2524"/>
    </row>
    <row r="2525" spans="1:7" x14ac:dyDescent="0.3">
      <c r="A2525"/>
      <c r="B2525"/>
      <c r="C2525"/>
      <c r="D2525" s="145"/>
      <c r="E2525" s="146"/>
      <c r="F2525" s="1"/>
      <c r="G2525"/>
    </row>
    <row r="2526" spans="1:7" x14ac:dyDescent="0.3">
      <c r="A2526"/>
      <c r="B2526"/>
      <c r="C2526"/>
      <c r="D2526" s="145"/>
      <c r="E2526" s="146"/>
      <c r="F2526" s="1"/>
      <c r="G2526"/>
    </row>
    <row r="2527" spans="1:7" x14ac:dyDescent="0.3">
      <c r="A2527"/>
      <c r="B2527"/>
      <c r="C2527"/>
      <c r="D2527" s="145"/>
      <c r="E2527" s="146"/>
      <c r="F2527" s="1"/>
      <c r="G2527"/>
    </row>
    <row r="2528" spans="1:7" x14ac:dyDescent="0.3">
      <c r="A2528"/>
      <c r="B2528"/>
      <c r="C2528"/>
      <c r="D2528" s="145"/>
      <c r="E2528" s="146"/>
      <c r="F2528" s="1"/>
      <c r="G2528"/>
    </row>
    <row r="2529" spans="1:7" x14ac:dyDescent="0.3">
      <c r="A2529"/>
      <c r="B2529"/>
      <c r="C2529"/>
      <c r="D2529" s="145"/>
      <c r="E2529" s="146"/>
      <c r="F2529" s="1"/>
      <c r="G2529"/>
    </row>
    <row r="2530" spans="1:7" x14ac:dyDescent="0.3">
      <c r="A2530"/>
      <c r="B2530"/>
      <c r="C2530"/>
      <c r="D2530" s="145"/>
      <c r="E2530" s="146"/>
      <c r="F2530" s="1"/>
      <c r="G2530"/>
    </row>
    <row r="2531" spans="1:7" x14ac:dyDescent="0.3">
      <c r="A2531"/>
      <c r="B2531"/>
      <c r="C2531"/>
      <c r="D2531" s="145"/>
      <c r="E2531" s="146"/>
      <c r="F2531" s="1"/>
      <c r="G2531"/>
    </row>
    <row r="2532" spans="1:7" x14ac:dyDescent="0.3">
      <c r="A2532"/>
      <c r="B2532"/>
      <c r="C2532"/>
      <c r="D2532" s="145"/>
      <c r="E2532" s="146"/>
      <c r="F2532" s="1"/>
      <c r="G2532"/>
    </row>
    <row r="2533" spans="1:7" x14ac:dyDescent="0.3">
      <c r="A2533"/>
      <c r="B2533"/>
      <c r="C2533"/>
      <c r="D2533" s="145"/>
      <c r="E2533" s="146"/>
      <c r="F2533" s="1"/>
      <c r="G2533"/>
    </row>
    <row r="2534" spans="1:7" x14ac:dyDescent="0.3">
      <c r="A2534"/>
      <c r="B2534"/>
      <c r="C2534"/>
      <c r="D2534" s="145"/>
      <c r="E2534" s="146"/>
      <c r="F2534" s="1"/>
      <c r="G2534"/>
    </row>
    <row r="2535" spans="1:7" x14ac:dyDescent="0.3">
      <c r="A2535"/>
      <c r="B2535"/>
      <c r="C2535"/>
      <c r="D2535" s="145"/>
      <c r="E2535" s="146"/>
      <c r="F2535" s="1"/>
      <c r="G2535"/>
    </row>
    <row r="2536" spans="1:7" x14ac:dyDescent="0.3">
      <c r="A2536"/>
      <c r="B2536"/>
      <c r="C2536"/>
      <c r="D2536" s="145"/>
      <c r="E2536" s="146"/>
      <c r="F2536" s="1"/>
      <c r="G2536"/>
    </row>
    <row r="2537" spans="1:7" x14ac:dyDescent="0.3">
      <c r="A2537"/>
      <c r="B2537"/>
      <c r="C2537"/>
      <c r="D2537" s="145"/>
      <c r="E2537" s="146"/>
      <c r="F2537" s="1"/>
      <c r="G2537"/>
    </row>
    <row r="2538" spans="1:7" x14ac:dyDescent="0.3">
      <c r="A2538"/>
      <c r="B2538"/>
      <c r="C2538"/>
      <c r="D2538" s="145"/>
      <c r="E2538" s="146"/>
      <c r="F2538" s="1"/>
      <c r="G2538"/>
    </row>
    <row r="2539" spans="1:7" x14ac:dyDescent="0.3">
      <c r="A2539"/>
      <c r="B2539"/>
      <c r="C2539"/>
      <c r="D2539" s="145"/>
      <c r="E2539" s="146"/>
      <c r="F2539" s="1"/>
      <c r="G2539"/>
    </row>
    <row r="2540" spans="1:7" x14ac:dyDescent="0.3">
      <c r="A2540"/>
      <c r="B2540"/>
      <c r="C2540"/>
      <c r="D2540" s="145"/>
      <c r="E2540" s="146"/>
      <c r="F2540" s="1"/>
      <c r="G2540"/>
    </row>
    <row r="2541" spans="1:7" x14ac:dyDescent="0.3">
      <c r="A2541"/>
      <c r="B2541"/>
      <c r="C2541"/>
      <c r="D2541" s="145"/>
      <c r="E2541" s="146"/>
      <c r="F2541" s="1"/>
      <c r="G2541"/>
    </row>
    <row r="2542" spans="1:7" x14ac:dyDescent="0.3">
      <c r="A2542"/>
      <c r="B2542"/>
      <c r="C2542"/>
      <c r="D2542" s="145"/>
      <c r="E2542" s="146"/>
      <c r="F2542" s="1"/>
      <c r="G2542"/>
    </row>
    <row r="2543" spans="1:7" x14ac:dyDescent="0.3">
      <c r="A2543"/>
      <c r="B2543"/>
      <c r="C2543"/>
      <c r="D2543" s="145"/>
      <c r="E2543" s="146"/>
      <c r="F2543" s="1"/>
      <c r="G2543"/>
    </row>
    <row r="2544" spans="1:7" x14ac:dyDescent="0.3">
      <c r="A2544"/>
      <c r="B2544"/>
      <c r="C2544"/>
      <c r="D2544" s="145"/>
      <c r="E2544" s="146"/>
      <c r="F2544" s="1"/>
      <c r="G2544"/>
    </row>
    <row r="2545" spans="1:7" x14ac:dyDescent="0.3">
      <c r="A2545"/>
      <c r="B2545"/>
      <c r="C2545"/>
      <c r="D2545" s="145"/>
      <c r="E2545" s="146"/>
      <c r="F2545" s="1"/>
      <c r="G2545"/>
    </row>
    <row r="2546" spans="1:7" x14ac:dyDescent="0.3">
      <c r="A2546"/>
      <c r="B2546"/>
      <c r="C2546"/>
      <c r="D2546" s="145"/>
      <c r="E2546" s="146"/>
      <c r="F2546" s="1"/>
      <c r="G2546"/>
    </row>
    <row r="2547" spans="1:7" x14ac:dyDescent="0.3">
      <c r="A2547"/>
      <c r="B2547"/>
      <c r="C2547"/>
      <c r="D2547" s="145"/>
      <c r="E2547" s="146"/>
      <c r="F2547" s="1"/>
      <c r="G2547"/>
    </row>
    <row r="2548" spans="1:7" x14ac:dyDescent="0.3">
      <c r="A2548"/>
      <c r="B2548"/>
      <c r="C2548"/>
      <c r="D2548" s="145"/>
      <c r="E2548" s="146"/>
      <c r="F2548" s="1"/>
      <c r="G2548"/>
    </row>
    <row r="2549" spans="1:7" x14ac:dyDescent="0.3">
      <c r="A2549"/>
      <c r="B2549"/>
      <c r="C2549"/>
      <c r="D2549" s="145"/>
      <c r="E2549" s="146"/>
      <c r="F2549" s="1"/>
      <c r="G2549"/>
    </row>
    <row r="2550" spans="1:7" x14ac:dyDescent="0.3">
      <c r="A2550"/>
      <c r="B2550"/>
      <c r="C2550"/>
      <c r="D2550" s="145"/>
      <c r="E2550" s="146"/>
      <c r="F2550" s="1"/>
      <c r="G2550"/>
    </row>
    <row r="2551" spans="1:7" x14ac:dyDescent="0.3">
      <c r="A2551"/>
      <c r="B2551"/>
      <c r="C2551"/>
      <c r="D2551" s="145"/>
      <c r="E2551" s="146"/>
      <c r="F2551" s="1"/>
      <c r="G2551"/>
    </row>
    <row r="2552" spans="1:7" x14ac:dyDescent="0.3">
      <c r="A2552"/>
      <c r="B2552"/>
      <c r="C2552"/>
      <c r="D2552" s="145"/>
      <c r="E2552" s="146"/>
      <c r="F2552" s="1"/>
      <c r="G2552"/>
    </row>
    <row r="2553" spans="1:7" x14ac:dyDescent="0.3">
      <c r="A2553"/>
      <c r="B2553"/>
      <c r="C2553"/>
      <c r="D2553" s="145"/>
      <c r="E2553" s="146"/>
      <c r="F2553" s="1"/>
      <c r="G2553"/>
    </row>
    <row r="2554" spans="1:7" x14ac:dyDescent="0.3">
      <c r="A2554"/>
      <c r="B2554"/>
      <c r="C2554"/>
      <c r="D2554" s="145"/>
      <c r="E2554" s="146"/>
      <c r="F2554" s="1"/>
      <c r="G2554"/>
    </row>
    <row r="2555" spans="1:7" x14ac:dyDescent="0.3">
      <c r="A2555"/>
      <c r="B2555"/>
      <c r="C2555"/>
      <c r="D2555" s="145"/>
      <c r="E2555" s="146"/>
      <c r="F2555" s="1"/>
      <c r="G2555"/>
    </row>
    <row r="2556" spans="1:7" x14ac:dyDescent="0.3">
      <c r="A2556"/>
      <c r="B2556"/>
      <c r="C2556"/>
      <c r="D2556" s="145"/>
      <c r="E2556" s="146"/>
      <c r="F2556" s="1"/>
      <c r="G2556"/>
    </row>
    <row r="2557" spans="1:7" x14ac:dyDescent="0.3">
      <c r="A2557"/>
      <c r="B2557"/>
      <c r="C2557"/>
      <c r="D2557" s="145"/>
      <c r="E2557" s="146"/>
      <c r="F2557" s="1"/>
      <c r="G2557"/>
    </row>
    <row r="2558" spans="1:7" x14ac:dyDescent="0.3">
      <c r="A2558"/>
      <c r="B2558"/>
      <c r="C2558"/>
      <c r="D2558" s="145"/>
      <c r="E2558" s="146"/>
      <c r="F2558" s="1"/>
      <c r="G2558"/>
    </row>
    <row r="2559" spans="1:7" x14ac:dyDescent="0.3">
      <c r="A2559"/>
      <c r="B2559"/>
      <c r="C2559"/>
      <c r="D2559" s="145"/>
      <c r="E2559" s="146"/>
      <c r="F2559" s="1"/>
      <c r="G2559"/>
    </row>
    <row r="2560" spans="1:7" x14ac:dyDescent="0.3">
      <c r="A2560"/>
      <c r="B2560"/>
      <c r="C2560"/>
      <c r="D2560" s="145"/>
      <c r="E2560" s="146"/>
      <c r="F2560" s="1"/>
      <c r="G2560"/>
    </row>
    <row r="2561" spans="1:7" x14ac:dyDescent="0.3">
      <c r="A2561"/>
      <c r="B2561"/>
      <c r="C2561"/>
      <c r="D2561" s="145"/>
      <c r="E2561" s="146"/>
      <c r="F2561" s="1"/>
      <c r="G2561"/>
    </row>
    <row r="2562" spans="1:7" x14ac:dyDescent="0.3">
      <c r="A2562"/>
      <c r="B2562"/>
      <c r="C2562"/>
      <c r="D2562" s="145"/>
      <c r="E2562" s="146"/>
      <c r="F2562" s="1"/>
      <c r="G2562"/>
    </row>
    <row r="2563" spans="1:7" x14ac:dyDescent="0.3">
      <c r="A2563"/>
      <c r="B2563"/>
      <c r="C2563"/>
      <c r="D2563" s="145"/>
      <c r="E2563" s="146"/>
      <c r="F2563" s="1"/>
      <c r="G2563"/>
    </row>
    <row r="2564" spans="1:7" x14ac:dyDescent="0.3">
      <c r="A2564"/>
      <c r="B2564"/>
      <c r="C2564"/>
      <c r="D2564" s="145"/>
      <c r="E2564" s="146"/>
      <c r="F2564" s="1"/>
      <c r="G2564"/>
    </row>
    <row r="2565" spans="1:7" x14ac:dyDescent="0.3">
      <c r="A2565"/>
      <c r="B2565"/>
      <c r="C2565"/>
      <c r="D2565" s="145"/>
      <c r="E2565" s="146"/>
      <c r="F2565" s="1"/>
      <c r="G2565"/>
    </row>
    <row r="2566" spans="1:7" x14ac:dyDescent="0.3">
      <c r="A2566"/>
      <c r="B2566"/>
      <c r="C2566"/>
      <c r="D2566" s="145"/>
      <c r="E2566" s="146"/>
      <c r="F2566" s="1"/>
      <c r="G2566"/>
    </row>
    <row r="2567" spans="1:7" x14ac:dyDescent="0.3">
      <c r="A2567"/>
      <c r="B2567"/>
      <c r="C2567"/>
      <c r="D2567" s="145"/>
      <c r="E2567" s="146"/>
      <c r="F2567" s="1"/>
      <c r="G2567"/>
    </row>
    <row r="2568" spans="1:7" x14ac:dyDescent="0.3">
      <c r="A2568"/>
      <c r="B2568"/>
      <c r="C2568"/>
      <c r="D2568" s="145"/>
      <c r="E2568" s="146"/>
      <c r="F2568" s="1"/>
      <c r="G2568"/>
    </row>
    <row r="2569" spans="1:7" x14ac:dyDescent="0.3">
      <c r="A2569"/>
      <c r="B2569"/>
      <c r="C2569"/>
      <c r="D2569" s="145"/>
      <c r="E2569" s="146"/>
      <c r="F2569" s="1"/>
      <c r="G2569"/>
    </row>
    <row r="2570" spans="1:7" x14ac:dyDescent="0.3">
      <c r="A2570"/>
      <c r="B2570"/>
      <c r="C2570"/>
      <c r="D2570" s="145"/>
      <c r="E2570" s="146"/>
      <c r="F2570" s="1"/>
      <c r="G2570"/>
    </row>
    <row r="2571" spans="1:7" x14ac:dyDescent="0.3">
      <c r="A2571"/>
      <c r="B2571"/>
      <c r="C2571"/>
      <c r="D2571" s="145"/>
      <c r="E2571" s="146"/>
      <c r="F2571" s="1"/>
      <c r="G2571"/>
    </row>
    <row r="2572" spans="1:7" x14ac:dyDescent="0.3">
      <c r="A2572"/>
      <c r="B2572"/>
      <c r="C2572"/>
      <c r="D2572" s="145"/>
      <c r="E2572" s="146"/>
      <c r="F2572" s="1"/>
      <c r="G2572"/>
    </row>
    <row r="2573" spans="1:7" x14ac:dyDescent="0.3">
      <c r="A2573"/>
      <c r="B2573"/>
      <c r="C2573"/>
      <c r="D2573" s="145"/>
      <c r="E2573" s="146"/>
      <c r="F2573" s="1"/>
      <c r="G2573"/>
    </row>
    <row r="2574" spans="1:7" x14ac:dyDescent="0.3">
      <c r="A2574"/>
      <c r="B2574"/>
      <c r="C2574"/>
      <c r="D2574" s="145"/>
      <c r="E2574" s="146"/>
      <c r="F2574" s="1"/>
      <c r="G2574"/>
    </row>
    <row r="2575" spans="1:7" x14ac:dyDescent="0.3">
      <c r="A2575"/>
      <c r="B2575"/>
      <c r="C2575"/>
      <c r="D2575" s="145"/>
      <c r="E2575" s="146"/>
      <c r="F2575" s="1"/>
      <c r="G2575"/>
    </row>
    <row r="2576" spans="1:7" x14ac:dyDescent="0.3">
      <c r="A2576"/>
      <c r="B2576"/>
      <c r="C2576"/>
      <c r="D2576" s="145"/>
      <c r="E2576" s="146"/>
      <c r="F2576" s="1"/>
      <c r="G2576"/>
    </row>
    <row r="2577" spans="1:7" x14ac:dyDescent="0.3">
      <c r="A2577"/>
      <c r="B2577"/>
      <c r="C2577"/>
      <c r="D2577" s="145"/>
      <c r="E2577" s="146"/>
      <c r="F2577" s="1"/>
      <c r="G2577"/>
    </row>
    <row r="2578" spans="1:7" x14ac:dyDescent="0.3">
      <c r="A2578"/>
      <c r="B2578"/>
      <c r="C2578"/>
      <c r="D2578" s="145"/>
      <c r="E2578" s="146"/>
      <c r="F2578" s="1"/>
      <c r="G2578"/>
    </row>
    <row r="2579" spans="1:7" x14ac:dyDescent="0.3">
      <c r="A2579"/>
      <c r="B2579"/>
      <c r="C2579"/>
      <c r="D2579" s="145"/>
      <c r="E2579" s="146"/>
      <c r="F2579" s="1"/>
      <c r="G2579"/>
    </row>
    <row r="2580" spans="1:7" x14ac:dyDescent="0.3">
      <c r="A2580"/>
      <c r="B2580"/>
      <c r="C2580"/>
      <c r="D2580" s="145"/>
      <c r="E2580" s="146"/>
      <c r="F2580" s="1"/>
      <c r="G2580"/>
    </row>
    <row r="2581" spans="1:7" x14ac:dyDescent="0.3">
      <c r="A2581"/>
      <c r="B2581"/>
      <c r="C2581"/>
      <c r="D2581" s="145"/>
      <c r="E2581" s="146"/>
      <c r="F2581" s="1"/>
      <c r="G2581"/>
    </row>
    <row r="2582" spans="1:7" x14ac:dyDescent="0.3">
      <c r="A2582"/>
      <c r="B2582"/>
      <c r="C2582"/>
      <c r="D2582" s="145"/>
      <c r="E2582" s="146"/>
      <c r="F2582" s="1"/>
      <c r="G2582"/>
    </row>
    <row r="2583" spans="1:7" x14ac:dyDescent="0.3">
      <c r="A2583"/>
      <c r="B2583"/>
      <c r="C2583"/>
      <c r="D2583" s="145"/>
      <c r="E2583" s="146"/>
      <c r="F2583" s="1"/>
      <c r="G2583"/>
    </row>
    <row r="2584" spans="1:7" x14ac:dyDescent="0.3">
      <c r="A2584"/>
      <c r="B2584"/>
      <c r="C2584"/>
      <c r="D2584" s="145"/>
      <c r="E2584" s="146"/>
      <c r="F2584" s="1"/>
      <c r="G2584"/>
    </row>
    <row r="2585" spans="1:7" x14ac:dyDescent="0.3">
      <c r="A2585"/>
      <c r="B2585"/>
      <c r="C2585"/>
      <c r="D2585" s="145"/>
      <c r="E2585" s="146"/>
      <c r="F2585" s="1"/>
      <c r="G2585"/>
    </row>
    <row r="2586" spans="1:7" x14ac:dyDescent="0.3">
      <c r="A2586"/>
      <c r="B2586"/>
      <c r="C2586"/>
      <c r="D2586" s="145"/>
      <c r="E2586" s="146"/>
      <c r="F2586" s="1"/>
      <c r="G2586"/>
    </row>
    <row r="2587" spans="1:7" x14ac:dyDescent="0.3">
      <c r="A2587"/>
      <c r="B2587"/>
      <c r="C2587"/>
      <c r="D2587" s="145"/>
      <c r="E2587" s="146"/>
      <c r="F2587" s="1"/>
      <c r="G2587"/>
    </row>
    <row r="2588" spans="1:7" x14ac:dyDescent="0.3">
      <c r="A2588"/>
      <c r="B2588"/>
      <c r="C2588"/>
      <c r="D2588" s="145"/>
      <c r="E2588" s="146"/>
      <c r="F2588" s="1"/>
      <c r="G2588"/>
    </row>
    <row r="2589" spans="1:7" x14ac:dyDescent="0.3">
      <c r="A2589"/>
      <c r="B2589"/>
      <c r="C2589"/>
      <c r="D2589" s="145"/>
      <c r="E2589" s="146"/>
      <c r="F2589" s="1"/>
      <c r="G2589"/>
    </row>
    <row r="2590" spans="1:7" x14ac:dyDescent="0.3">
      <c r="A2590"/>
      <c r="B2590"/>
      <c r="C2590"/>
      <c r="D2590" s="145"/>
      <c r="E2590" s="146"/>
      <c r="F2590" s="1"/>
      <c r="G2590"/>
    </row>
    <row r="2591" spans="1:7" x14ac:dyDescent="0.3">
      <c r="A2591"/>
      <c r="B2591"/>
      <c r="C2591"/>
      <c r="D2591" s="145"/>
      <c r="E2591" s="146"/>
      <c r="F2591" s="1"/>
      <c r="G2591"/>
    </row>
    <row r="2592" spans="1:7" x14ac:dyDescent="0.3">
      <c r="A2592"/>
      <c r="B2592"/>
      <c r="C2592"/>
      <c r="D2592" s="145"/>
      <c r="E2592" s="146"/>
      <c r="F2592" s="1"/>
      <c r="G2592"/>
    </row>
    <row r="2593" spans="1:7" x14ac:dyDescent="0.3">
      <c r="A2593"/>
      <c r="B2593"/>
      <c r="C2593"/>
      <c r="D2593" s="145"/>
      <c r="E2593" s="146"/>
      <c r="F2593" s="1"/>
      <c r="G2593"/>
    </row>
    <row r="2594" spans="1:7" x14ac:dyDescent="0.3">
      <c r="A2594"/>
      <c r="B2594"/>
      <c r="C2594"/>
      <c r="D2594" s="145"/>
      <c r="E2594" s="146"/>
      <c r="F2594" s="1"/>
      <c r="G2594"/>
    </row>
    <row r="2595" spans="1:7" x14ac:dyDescent="0.3">
      <c r="A2595"/>
      <c r="B2595"/>
      <c r="C2595"/>
      <c r="D2595" s="145"/>
      <c r="E2595" s="146"/>
      <c r="F2595" s="1"/>
      <c r="G2595"/>
    </row>
    <row r="2596" spans="1:7" x14ac:dyDescent="0.3">
      <c r="A2596"/>
      <c r="B2596"/>
      <c r="C2596"/>
      <c r="D2596" s="145"/>
      <c r="E2596" s="146"/>
      <c r="F2596" s="1"/>
      <c r="G2596"/>
    </row>
    <row r="2597" spans="1:7" x14ac:dyDescent="0.3">
      <c r="A2597"/>
      <c r="B2597"/>
      <c r="C2597"/>
      <c r="D2597" s="145"/>
      <c r="E2597" s="146"/>
      <c r="F2597" s="1"/>
      <c r="G2597"/>
    </row>
    <row r="2598" spans="1:7" x14ac:dyDescent="0.3">
      <c r="A2598"/>
      <c r="B2598"/>
      <c r="C2598"/>
      <c r="D2598" s="145"/>
      <c r="E2598" s="146"/>
      <c r="F2598" s="1"/>
      <c r="G2598"/>
    </row>
    <row r="2599" spans="1:7" x14ac:dyDescent="0.3">
      <c r="A2599"/>
      <c r="B2599"/>
      <c r="C2599"/>
      <c r="D2599" s="145"/>
      <c r="E2599" s="146"/>
      <c r="F2599" s="1"/>
      <c r="G2599"/>
    </row>
    <row r="2600" spans="1:7" x14ac:dyDescent="0.3">
      <c r="A2600"/>
      <c r="B2600"/>
      <c r="C2600"/>
      <c r="D2600" s="145"/>
      <c r="E2600" s="146"/>
      <c r="F2600" s="1"/>
      <c r="G2600"/>
    </row>
    <row r="2601" spans="1:7" x14ac:dyDescent="0.3">
      <c r="A2601"/>
      <c r="B2601"/>
      <c r="C2601"/>
      <c r="D2601" s="145"/>
      <c r="E2601" s="146"/>
      <c r="F2601" s="1"/>
      <c r="G2601"/>
    </row>
    <row r="2602" spans="1:7" x14ac:dyDescent="0.3">
      <c r="A2602"/>
      <c r="B2602"/>
      <c r="C2602"/>
      <c r="D2602" s="145"/>
      <c r="E2602" s="146"/>
      <c r="F2602" s="1"/>
      <c r="G2602"/>
    </row>
    <row r="2603" spans="1:7" x14ac:dyDescent="0.3">
      <c r="A2603"/>
      <c r="B2603"/>
      <c r="C2603"/>
      <c r="D2603" s="145"/>
      <c r="E2603" s="146"/>
      <c r="F2603" s="1"/>
      <c r="G2603"/>
    </row>
    <row r="2604" spans="1:7" x14ac:dyDescent="0.3">
      <c r="A2604"/>
      <c r="B2604"/>
      <c r="C2604"/>
      <c r="D2604" s="145"/>
      <c r="E2604" s="146"/>
      <c r="F2604" s="1"/>
      <c r="G2604"/>
    </row>
    <row r="2605" spans="1:7" x14ac:dyDescent="0.3">
      <c r="A2605"/>
      <c r="B2605"/>
      <c r="C2605"/>
      <c r="D2605" s="145"/>
      <c r="E2605" s="146"/>
      <c r="F2605" s="1"/>
      <c r="G2605"/>
    </row>
    <row r="2606" spans="1:7" x14ac:dyDescent="0.3">
      <c r="A2606"/>
      <c r="B2606"/>
      <c r="C2606"/>
      <c r="D2606" s="145"/>
      <c r="E2606" s="146"/>
      <c r="F2606" s="1"/>
      <c r="G2606"/>
    </row>
    <row r="2607" spans="1:7" x14ac:dyDescent="0.3">
      <c r="A2607"/>
      <c r="B2607"/>
      <c r="C2607"/>
      <c r="D2607" s="145"/>
      <c r="E2607" s="146"/>
      <c r="F2607" s="1"/>
      <c r="G2607"/>
    </row>
    <row r="2608" spans="1:7" x14ac:dyDescent="0.3">
      <c r="A2608"/>
      <c r="B2608"/>
      <c r="C2608"/>
      <c r="D2608" s="145"/>
      <c r="E2608" s="146"/>
      <c r="F2608" s="1"/>
      <c r="G2608"/>
    </row>
    <row r="2609" spans="1:7" x14ac:dyDescent="0.3">
      <c r="A2609"/>
      <c r="B2609"/>
      <c r="C2609"/>
      <c r="D2609" s="145"/>
      <c r="E2609" s="146"/>
      <c r="F2609" s="1"/>
      <c r="G2609"/>
    </row>
    <row r="2610" spans="1:7" x14ac:dyDescent="0.3">
      <c r="A2610"/>
      <c r="B2610"/>
      <c r="C2610"/>
      <c r="D2610" s="145"/>
      <c r="E2610" s="146"/>
      <c r="F2610" s="1"/>
      <c r="G2610"/>
    </row>
    <row r="2611" spans="1:7" x14ac:dyDescent="0.3">
      <c r="A2611"/>
      <c r="B2611"/>
      <c r="C2611"/>
      <c r="D2611" s="145"/>
      <c r="E2611" s="146"/>
      <c r="F2611" s="1"/>
      <c r="G2611"/>
    </row>
    <row r="2612" spans="1:7" x14ac:dyDescent="0.3">
      <c r="A2612"/>
      <c r="B2612"/>
      <c r="C2612"/>
      <c r="D2612" s="145"/>
      <c r="E2612" s="146"/>
      <c r="F2612" s="1"/>
      <c r="G2612"/>
    </row>
    <row r="2613" spans="1:7" x14ac:dyDescent="0.3">
      <c r="A2613"/>
      <c r="B2613"/>
      <c r="C2613"/>
      <c r="D2613" s="145"/>
      <c r="E2613" s="146"/>
      <c r="F2613" s="1"/>
      <c r="G2613"/>
    </row>
    <row r="2614" spans="1:7" x14ac:dyDescent="0.3">
      <c r="A2614"/>
      <c r="B2614"/>
      <c r="C2614"/>
      <c r="D2614" s="145"/>
      <c r="E2614" s="146"/>
      <c r="F2614" s="1"/>
      <c r="G2614"/>
    </row>
    <row r="2615" spans="1:7" x14ac:dyDescent="0.3">
      <c r="A2615"/>
      <c r="B2615"/>
      <c r="C2615"/>
      <c r="D2615" s="145"/>
      <c r="E2615" s="146"/>
      <c r="F2615" s="1"/>
      <c r="G2615"/>
    </row>
    <row r="2616" spans="1:7" x14ac:dyDescent="0.3">
      <c r="A2616"/>
      <c r="B2616"/>
      <c r="C2616"/>
      <c r="D2616" s="145"/>
      <c r="E2616" s="146"/>
      <c r="F2616" s="1"/>
      <c r="G2616"/>
    </row>
    <row r="2617" spans="1:7" x14ac:dyDescent="0.3">
      <c r="A2617"/>
      <c r="B2617"/>
      <c r="C2617"/>
      <c r="D2617" s="145"/>
      <c r="E2617" s="146"/>
      <c r="F2617" s="1"/>
      <c r="G2617"/>
    </row>
    <row r="2618" spans="1:7" x14ac:dyDescent="0.3">
      <c r="A2618"/>
      <c r="B2618"/>
      <c r="C2618"/>
      <c r="D2618" s="145"/>
      <c r="E2618" s="146"/>
      <c r="F2618" s="1"/>
      <c r="G2618"/>
    </row>
    <row r="2619" spans="1:7" x14ac:dyDescent="0.3">
      <c r="A2619"/>
      <c r="B2619"/>
      <c r="C2619"/>
      <c r="D2619" s="145"/>
      <c r="E2619" s="146"/>
      <c r="F2619" s="1"/>
      <c r="G2619"/>
    </row>
    <row r="2620" spans="1:7" x14ac:dyDescent="0.3">
      <c r="A2620"/>
      <c r="B2620"/>
      <c r="C2620"/>
      <c r="D2620" s="145"/>
      <c r="E2620" s="146"/>
      <c r="F2620" s="1"/>
      <c r="G2620"/>
    </row>
    <row r="2621" spans="1:7" x14ac:dyDescent="0.3">
      <c r="A2621"/>
      <c r="B2621"/>
      <c r="C2621"/>
      <c r="D2621" s="145"/>
      <c r="E2621" s="146"/>
      <c r="F2621" s="1"/>
      <c r="G2621"/>
    </row>
    <row r="2622" spans="1:7" x14ac:dyDescent="0.3">
      <c r="A2622"/>
      <c r="B2622"/>
      <c r="C2622"/>
      <c r="D2622" s="145"/>
      <c r="E2622" s="146"/>
      <c r="F2622" s="1"/>
      <c r="G2622"/>
    </row>
    <row r="2623" spans="1:7" x14ac:dyDescent="0.3">
      <c r="A2623"/>
      <c r="B2623"/>
      <c r="C2623"/>
      <c r="D2623" s="145"/>
      <c r="E2623" s="146"/>
      <c r="F2623" s="1"/>
      <c r="G2623"/>
    </row>
    <row r="2624" spans="1:7" x14ac:dyDescent="0.3">
      <c r="A2624"/>
      <c r="B2624"/>
      <c r="C2624"/>
      <c r="D2624" s="145"/>
      <c r="E2624" s="146"/>
      <c r="F2624" s="1"/>
      <c r="G2624"/>
    </row>
    <row r="2625" spans="1:7" x14ac:dyDescent="0.3">
      <c r="A2625"/>
      <c r="B2625"/>
      <c r="C2625"/>
      <c r="D2625" s="145"/>
      <c r="E2625" s="146"/>
      <c r="F2625" s="1"/>
      <c r="G2625"/>
    </row>
    <row r="2626" spans="1:7" x14ac:dyDescent="0.3">
      <c r="A2626"/>
      <c r="B2626"/>
      <c r="C2626"/>
      <c r="D2626" s="145"/>
      <c r="E2626" s="146"/>
      <c r="F2626" s="1"/>
      <c r="G2626"/>
    </row>
    <row r="2627" spans="1:7" x14ac:dyDescent="0.3">
      <c r="A2627"/>
      <c r="B2627"/>
      <c r="C2627"/>
      <c r="D2627" s="145"/>
      <c r="E2627" s="146"/>
      <c r="F2627" s="1"/>
      <c r="G2627"/>
    </row>
    <row r="2628" spans="1:7" x14ac:dyDescent="0.3">
      <c r="A2628"/>
      <c r="B2628"/>
      <c r="C2628"/>
      <c r="D2628" s="145"/>
      <c r="E2628" s="146"/>
      <c r="F2628" s="1"/>
      <c r="G2628"/>
    </row>
    <row r="2629" spans="1:7" x14ac:dyDescent="0.3">
      <c r="A2629"/>
      <c r="B2629"/>
      <c r="C2629"/>
      <c r="D2629" s="145"/>
      <c r="E2629" s="146"/>
      <c r="F2629" s="1"/>
      <c r="G2629"/>
    </row>
    <row r="2630" spans="1:7" x14ac:dyDescent="0.3">
      <c r="A2630"/>
      <c r="B2630"/>
      <c r="C2630"/>
      <c r="D2630" s="145"/>
      <c r="E2630" s="146"/>
      <c r="F2630" s="1"/>
      <c r="G2630"/>
    </row>
    <row r="2631" spans="1:7" x14ac:dyDescent="0.3">
      <c r="A2631"/>
      <c r="B2631"/>
      <c r="C2631"/>
      <c r="D2631" s="145"/>
      <c r="E2631" s="146"/>
      <c r="F2631" s="1"/>
      <c r="G2631"/>
    </row>
    <row r="2632" spans="1:7" x14ac:dyDescent="0.3">
      <c r="A2632"/>
      <c r="B2632"/>
      <c r="C2632"/>
      <c r="D2632" s="145"/>
      <c r="E2632" s="146"/>
      <c r="F2632" s="1"/>
      <c r="G2632"/>
    </row>
    <row r="2633" spans="1:7" x14ac:dyDescent="0.3">
      <c r="A2633"/>
      <c r="B2633"/>
      <c r="C2633"/>
      <c r="D2633" s="145"/>
      <c r="E2633" s="146"/>
      <c r="F2633" s="1"/>
      <c r="G2633"/>
    </row>
    <row r="2634" spans="1:7" x14ac:dyDescent="0.3">
      <c r="A2634"/>
      <c r="B2634"/>
      <c r="C2634"/>
      <c r="D2634" s="145"/>
      <c r="E2634" s="146"/>
      <c r="F2634" s="1"/>
      <c r="G2634"/>
    </row>
    <row r="2635" spans="1:7" x14ac:dyDescent="0.3">
      <c r="A2635"/>
      <c r="B2635"/>
      <c r="C2635"/>
      <c r="D2635" s="145"/>
      <c r="E2635" s="146"/>
      <c r="F2635" s="1"/>
      <c r="G2635"/>
    </row>
    <row r="2636" spans="1:7" x14ac:dyDescent="0.3">
      <c r="A2636"/>
      <c r="B2636"/>
      <c r="C2636"/>
      <c r="D2636" s="145"/>
      <c r="E2636" s="146"/>
      <c r="F2636" s="1"/>
      <c r="G2636"/>
    </row>
    <row r="2637" spans="1:7" x14ac:dyDescent="0.3">
      <c r="A2637"/>
      <c r="B2637"/>
      <c r="C2637"/>
      <c r="D2637" s="145"/>
      <c r="E2637" s="146"/>
      <c r="F2637" s="1"/>
      <c r="G2637"/>
    </row>
    <row r="2638" spans="1:7" x14ac:dyDescent="0.3">
      <c r="A2638"/>
      <c r="B2638"/>
      <c r="C2638"/>
      <c r="D2638" s="145"/>
      <c r="E2638" s="146"/>
      <c r="F2638" s="1"/>
      <c r="G2638"/>
    </row>
    <row r="2639" spans="1:7" x14ac:dyDescent="0.3">
      <c r="A2639"/>
      <c r="B2639"/>
      <c r="C2639"/>
      <c r="D2639" s="145"/>
      <c r="E2639" s="146"/>
      <c r="F2639" s="1"/>
      <c r="G2639"/>
    </row>
    <row r="2640" spans="1:7" x14ac:dyDescent="0.3">
      <c r="A2640"/>
      <c r="B2640"/>
      <c r="C2640"/>
      <c r="D2640" s="145"/>
      <c r="E2640" s="146"/>
      <c r="F2640" s="1"/>
      <c r="G2640"/>
    </row>
    <row r="2641" spans="1:7" x14ac:dyDescent="0.3">
      <c r="A2641"/>
      <c r="B2641"/>
      <c r="C2641"/>
      <c r="D2641" s="145"/>
      <c r="E2641" s="146"/>
      <c r="F2641" s="1"/>
      <c r="G2641"/>
    </row>
    <row r="2642" spans="1:7" x14ac:dyDescent="0.3">
      <c r="A2642"/>
      <c r="B2642"/>
      <c r="C2642"/>
      <c r="D2642" s="145"/>
      <c r="E2642" s="146"/>
      <c r="F2642" s="1"/>
      <c r="G2642"/>
    </row>
    <row r="2643" spans="1:7" x14ac:dyDescent="0.3">
      <c r="A2643"/>
      <c r="B2643"/>
      <c r="C2643"/>
      <c r="D2643" s="145"/>
      <c r="E2643" s="146"/>
      <c r="F2643" s="1"/>
      <c r="G2643"/>
    </row>
    <row r="2644" spans="1:7" x14ac:dyDescent="0.3">
      <c r="A2644"/>
      <c r="B2644"/>
      <c r="C2644"/>
      <c r="D2644" s="145"/>
      <c r="E2644" s="146"/>
      <c r="F2644" s="1"/>
      <c r="G2644"/>
    </row>
    <row r="2645" spans="1:7" x14ac:dyDescent="0.3">
      <c r="A2645"/>
      <c r="B2645"/>
      <c r="C2645"/>
      <c r="D2645" s="145"/>
      <c r="E2645" s="146"/>
      <c r="F2645" s="1"/>
      <c r="G2645"/>
    </row>
    <row r="2646" spans="1:7" x14ac:dyDescent="0.3">
      <c r="A2646"/>
      <c r="B2646"/>
      <c r="C2646"/>
      <c r="D2646" s="145"/>
      <c r="E2646" s="146"/>
      <c r="F2646" s="1"/>
      <c r="G2646"/>
    </row>
    <row r="2647" spans="1:7" x14ac:dyDescent="0.3">
      <c r="A2647"/>
      <c r="B2647"/>
      <c r="C2647"/>
      <c r="D2647" s="145"/>
      <c r="E2647" s="146"/>
      <c r="F2647" s="1"/>
      <c r="G2647"/>
    </row>
    <row r="2648" spans="1:7" x14ac:dyDescent="0.3">
      <c r="A2648"/>
      <c r="B2648"/>
      <c r="C2648"/>
      <c r="D2648" s="145"/>
      <c r="E2648" s="146"/>
      <c r="F2648" s="1"/>
      <c r="G2648"/>
    </row>
    <row r="2649" spans="1:7" x14ac:dyDescent="0.3">
      <c r="A2649"/>
      <c r="B2649"/>
      <c r="C2649"/>
      <c r="D2649" s="145"/>
      <c r="E2649" s="146"/>
      <c r="F2649" s="1"/>
      <c r="G2649"/>
    </row>
    <row r="2650" spans="1:7" x14ac:dyDescent="0.3">
      <c r="A2650"/>
      <c r="B2650"/>
      <c r="C2650"/>
      <c r="D2650" s="145"/>
      <c r="E2650" s="146"/>
      <c r="F2650" s="1"/>
      <c r="G2650"/>
    </row>
    <row r="2651" spans="1:7" x14ac:dyDescent="0.3">
      <c r="A2651"/>
      <c r="B2651"/>
      <c r="C2651"/>
      <c r="D2651" s="145"/>
      <c r="E2651" s="146"/>
      <c r="F2651" s="1"/>
      <c r="G2651"/>
    </row>
    <row r="2652" spans="1:7" x14ac:dyDescent="0.3">
      <c r="A2652"/>
      <c r="B2652"/>
      <c r="C2652"/>
      <c r="D2652" s="145"/>
      <c r="E2652" s="146"/>
      <c r="F2652" s="1"/>
      <c r="G2652"/>
    </row>
    <row r="2653" spans="1:7" x14ac:dyDescent="0.3">
      <c r="A2653"/>
      <c r="B2653"/>
      <c r="C2653"/>
      <c r="D2653" s="145"/>
      <c r="E2653" s="146"/>
      <c r="F2653" s="1"/>
      <c r="G2653"/>
    </row>
    <row r="2654" spans="1:7" x14ac:dyDescent="0.3">
      <c r="A2654"/>
      <c r="B2654"/>
      <c r="C2654"/>
      <c r="D2654" s="145"/>
      <c r="E2654" s="146"/>
      <c r="F2654" s="1"/>
      <c r="G2654"/>
    </row>
    <row r="2655" spans="1:7" x14ac:dyDescent="0.3">
      <c r="A2655"/>
      <c r="B2655"/>
      <c r="C2655"/>
      <c r="D2655" s="145"/>
      <c r="E2655" s="146"/>
      <c r="F2655" s="1"/>
      <c r="G2655"/>
    </row>
    <row r="2656" spans="1:7" x14ac:dyDescent="0.3">
      <c r="A2656"/>
      <c r="B2656"/>
      <c r="C2656"/>
      <c r="D2656" s="145"/>
      <c r="E2656" s="146"/>
      <c r="F2656" s="1"/>
      <c r="G2656"/>
    </row>
    <row r="2657" spans="1:7" x14ac:dyDescent="0.3">
      <c r="A2657"/>
      <c r="B2657"/>
      <c r="C2657"/>
      <c r="D2657" s="145"/>
      <c r="E2657" s="146"/>
      <c r="F2657" s="1"/>
      <c r="G2657"/>
    </row>
    <row r="2658" spans="1:7" x14ac:dyDescent="0.3">
      <c r="A2658"/>
      <c r="B2658"/>
      <c r="C2658"/>
      <c r="D2658" s="145"/>
      <c r="E2658" s="146"/>
      <c r="F2658" s="1"/>
      <c r="G2658"/>
    </row>
    <row r="2659" spans="1:7" x14ac:dyDescent="0.3">
      <c r="A2659"/>
      <c r="B2659"/>
      <c r="C2659"/>
      <c r="D2659" s="145"/>
      <c r="E2659" s="146"/>
      <c r="F2659" s="1"/>
      <c r="G2659"/>
    </row>
    <row r="2660" spans="1:7" x14ac:dyDescent="0.3">
      <c r="A2660"/>
      <c r="B2660"/>
      <c r="C2660"/>
      <c r="D2660" s="145"/>
      <c r="E2660" s="146"/>
      <c r="F2660" s="1"/>
      <c r="G2660"/>
    </row>
    <row r="2661" spans="1:7" x14ac:dyDescent="0.3">
      <c r="A2661"/>
      <c r="B2661"/>
      <c r="C2661"/>
      <c r="D2661" s="145"/>
      <c r="E2661" s="146"/>
      <c r="F2661" s="1"/>
      <c r="G2661"/>
    </row>
    <row r="2662" spans="1:7" x14ac:dyDescent="0.3">
      <c r="A2662"/>
      <c r="B2662"/>
      <c r="C2662"/>
      <c r="D2662" s="145"/>
      <c r="E2662" s="146"/>
      <c r="F2662" s="1"/>
      <c r="G2662"/>
    </row>
    <row r="2663" spans="1:7" x14ac:dyDescent="0.3">
      <c r="A2663"/>
      <c r="B2663"/>
      <c r="C2663"/>
      <c r="D2663" s="145"/>
      <c r="E2663" s="146"/>
      <c r="F2663" s="1"/>
      <c r="G2663"/>
    </row>
    <row r="2664" spans="1:7" x14ac:dyDescent="0.3">
      <c r="A2664"/>
      <c r="B2664"/>
      <c r="C2664"/>
      <c r="D2664" s="145"/>
      <c r="E2664" s="146"/>
      <c r="F2664" s="1"/>
      <c r="G2664"/>
    </row>
    <row r="2665" spans="1:7" x14ac:dyDescent="0.3">
      <c r="A2665"/>
      <c r="B2665"/>
      <c r="C2665"/>
      <c r="D2665" s="145"/>
      <c r="E2665" s="146"/>
      <c r="F2665" s="1"/>
      <c r="G2665"/>
    </row>
    <row r="2666" spans="1:7" x14ac:dyDescent="0.3">
      <c r="A2666"/>
      <c r="B2666"/>
      <c r="C2666"/>
      <c r="D2666" s="145"/>
      <c r="E2666" s="146"/>
      <c r="F2666" s="1"/>
      <c r="G2666"/>
    </row>
    <row r="2667" spans="1:7" x14ac:dyDescent="0.3">
      <c r="A2667"/>
      <c r="B2667"/>
      <c r="C2667"/>
      <c r="D2667" s="145"/>
      <c r="E2667" s="146"/>
      <c r="F2667" s="1"/>
      <c r="G2667"/>
    </row>
    <row r="2668" spans="1:7" x14ac:dyDescent="0.3">
      <c r="A2668"/>
      <c r="B2668"/>
      <c r="C2668"/>
      <c r="D2668" s="145"/>
      <c r="E2668" s="146"/>
      <c r="F2668" s="1"/>
      <c r="G2668"/>
    </row>
    <row r="2669" spans="1:7" x14ac:dyDescent="0.3">
      <c r="A2669"/>
      <c r="B2669"/>
      <c r="C2669"/>
      <c r="D2669" s="145"/>
      <c r="E2669" s="146"/>
      <c r="F2669" s="1"/>
      <c r="G2669"/>
    </row>
    <row r="2670" spans="1:7" x14ac:dyDescent="0.3">
      <c r="A2670"/>
      <c r="B2670"/>
      <c r="C2670"/>
      <c r="D2670" s="145"/>
      <c r="E2670" s="146"/>
      <c r="F2670" s="1"/>
      <c r="G2670"/>
    </row>
    <row r="2671" spans="1:7" x14ac:dyDescent="0.3">
      <c r="A2671"/>
      <c r="B2671"/>
      <c r="C2671"/>
      <c r="D2671" s="145"/>
      <c r="E2671" s="146"/>
      <c r="F2671" s="1"/>
      <c r="G2671"/>
    </row>
    <row r="2672" spans="1:7" x14ac:dyDescent="0.3">
      <c r="A2672"/>
      <c r="B2672"/>
      <c r="C2672"/>
      <c r="D2672" s="145"/>
      <c r="E2672" s="146"/>
      <c r="F2672" s="1"/>
      <c r="G2672"/>
    </row>
    <row r="2673" spans="1:7" x14ac:dyDescent="0.3">
      <c r="A2673"/>
      <c r="B2673"/>
      <c r="C2673"/>
      <c r="D2673" s="145"/>
      <c r="E2673" s="146"/>
      <c r="F2673" s="1"/>
      <c r="G2673"/>
    </row>
    <row r="2674" spans="1:7" x14ac:dyDescent="0.3">
      <c r="A2674"/>
      <c r="B2674"/>
      <c r="C2674"/>
      <c r="D2674" s="145"/>
      <c r="E2674" s="146"/>
      <c r="F2674" s="1"/>
      <c r="G2674"/>
    </row>
    <row r="2675" spans="1:7" x14ac:dyDescent="0.3">
      <c r="A2675"/>
      <c r="B2675"/>
      <c r="C2675"/>
      <c r="D2675" s="145"/>
      <c r="E2675" s="146"/>
      <c r="F2675" s="1"/>
      <c r="G2675"/>
    </row>
    <row r="2676" spans="1:7" x14ac:dyDescent="0.3">
      <c r="A2676"/>
      <c r="B2676"/>
      <c r="C2676"/>
      <c r="D2676" s="145"/>
      <c r="E2676" s="146"/>
      <c r="F2676" s="1"/>
      <c r="G2676"/>
    </row>
    <row r="2677" spans="1:7" x14ac:dyDescent="0.3">
      <c r="A2677"/>
      <c r="B2677"/>
      <c r="C2677"/>
      <c r="D2677" s="145"/>
      <c r="E2677" s="146"/>
      <c r="F2677" s="1"/>
      <c r="G2677"/>
    </row>
    <row r="2678" spans="1:7" x14ac:dyDescent="0.3">
      <c r="A2678"/>
      <c r="B2678"/>
      <c r="C2678"/>
      <c r="D2678" s="145"/>
      <c r="E2678" s="146"/>
      <c r="F2678" s="1"/>
      <c r="G2678"/>
    </row>
    <row r="2679" spans="1:7" x14ac:dyDescent="0.3">
      <c r="A2679"/>
      <c r="B2679"/>
      <c r="C2679"/>
      <c r="D2679" s="145"/>
      <c r="E2679" s="146"/>
      <c r="F2679" s="1"/>
      <c r="G2679"/>
    </row>
    <row r="2680" spans="1:7" x14ac:dyDescent="0.3">
      <c r="A2680"/>
      <c r="B2680"/>
      <c r="C2680"/>
      <c r="D2680" s="145"/>
      <c r="E2680" s="146"/>
      <c r="F2680" s="1"/>
      <c r="G2680"/>
    </row>
    <row r="2681" spans="1:7" x14ac:dyDescent="0.3">
      <c r="A2681"/>
      <c r="B2681"/>
      <c r="C2681"/>
      <c r="D2681" s="145"/>
      <c r="E2681" s="146"/>
      <c r="F2681" s="1"/>
      <c r="G2681"/>
    </row>
    <row r="2682" spans="1:7" x14ac:dyDescent="0.3">
      <c r="A2682"/>
      <c r="B2682"/>
      <c r="C2682"/>
      <c r="D2682" s="145"/>
      <c r="E2682" s="146"/>
      <c r="F2682" s="1"/>
      <c r="G2682"/>
    </row>
    <row r="2683" spans="1:7" x14ac:dyDescent="0.3">
      <c r="A2683"/>
      <c r="B2683"/>
      <c r="C2683"/>
      <c r="D2683" s="145"/>
      <c r="E2683" s="146"/>
      <c r="F2683" s="1"/>
      <c r="G2683"/>
    </row>
    <row r="2684" spans="1:7" x14ac:dyDescent="0.3">
      <c r="A2684"/>
      <c r="B2684"/>
      <c r="C2684"/>
      <c r="D2684" s="145"/>
      <c r="E2684" s="146"/>
      <c r="F2684" s="1"/>
      <c r="G2684"/>
    </row>
    <row r="2685" spans="1:7" x14ac:dyDescent="0.3">
      <c r="A2685"/>
      <c r="B2685"/>
      <c r="C2685"/>
      <c r="D2685" s="145"/>
      <c r="E2685" s="146"/>
      <c r="F2685" s="1"/>
      <c r="G2685"/>
    </row>
    <row r="2686" spans="1:7" x14ac:dyDescent="0.3">
      <c r="A2686"/>
      <c r="B2686"/>
      <c r="C2686"/>
      <c r="D2686" s="145"/>
      <c r="E2686" s="146"/>
      <c r="F2686" s="1"/>
      <c r="G2686"/>
    </row>
    <row r="2687" spans="1:7" x14ac:dyDescent="0.3">
      <c r="A2687"/>
      <c r="B2687"/>
      <c r="C2687"/>
      <c r="D2687" s="145"/>
      <c r="E2687" s="146"/>
      <c r="F2687" s="1"/>
      <c r="G2687"/>
    </row>
    <row r="2688" spans="1:7" x14ac:dyDescent="0.3">
      <c r="A2688"/>
      <c r="B2688"/>
      <c r="C2688"/>
      <c r="D2688" s="145"/>
      <c r="E2688" s="146"/>
      <c r="F2688" s="1"/>
      <c r="G2688"/>
    </row>
    <row r="2689" spans="1:7" x14ac:dyDescent="0.3">
      <c r="A2689"/>
      <c r="B2689"/>
      <c r="C2689"/>
      <c r="D2689" s="145"/>
      <c r="E2689" s="146"/>
      <c r="F2689" s="1"/>
      <c r="G2689"/>
    </row>
    <row r="2690" spans="1:7" x14ac:dyDescent="0.3">
      <c r="A2690"/>
      <c r="B2690"/>
      <c r="C2690"/>
      <c r="D2690" s="145"/>
      <c r="E2690" s="146"/>
      <c r="F2690" s="1"/>
      <c r="G2690"/>
    </row>
    <row r="2691" spans="1:7" x14ac:dyDescent="0.3">
      <c r="A2691"/>
      <c r="B2691"/>
      <c r="C2691"/>
      <c r="D2691" s="145"/>
      <c r="E2691" s="146"/>
      <c r="F2691" s="1"/>
      <c r="G2691"/>
    </row>
    <row r="2692" spans="1:7" x14ac:dyDescent="0.3">
      <c r="A2692"/>
      <c r="B2692"/>
      <c r="C2692"/>
      <c r="D2692" s="145"/>
      <c r="E2692" s="146"/>
      <c r="F2692" s="1"/>
      <c r="G2692"/>
    </row>
    <row r="2693" spans="1:7" x14ac:dyDescent="0.3">
      <c r="A2693"/>
      <c r="B2693"/>
      <c r="C2693"/>
      <c r="D2693" s="145"/>
      <c r="E2693" s="146"/>
      <c r="F2693" s="1"/>
      <c r="G2693"/>
    </row>
    <row r="2694" spans="1:7" x14ac:dyDescent="0.3">
      <c r="A2694"/>
      <c r="B2694"/>
      <c r="C2694"/>
      <c r="D2694" s="145"/>
      <c r="E2694" s="146"/>
      <c r="F2694" s="1"/>
      <c r="G2694"/>
    </row>
    <row r="2695" spans="1:7" x14ac:dyDescent="0.3">
      <c r="A2695"/>
      <c r="B2695"/>
      <c r="C2695"/>
      <c r="D2695" s="145"/>
      <c r="E2695" s="146"/>
      <c r="F2695" s="1"/>
      <c r="G2695"/>
    </row>
    <row r="2696" spans="1:7" x14ac:dyDescent="0.3">
      <c r="A2696"/>
      <c r="B2696"/>
      <c r="C2696"/>
      <c r="D2696" s="145"/>
      <c r="E2696" s="146"/>
      <c r="F2696" s="1"/>
      <c r="G2696"/>
    </row>
    <row r="2697" spans="1:7" x14ac:dyDescent="0.3">
      <c r="A2697"/>
      <c r="B2697"/>
      <c r="C2697"/>
      <c r="D2697" s="145"/>
      <c r="E2697" s="146"/>
      <c r="F2697" s="1"/>
      <c r="G2697"/>
    </row>
    <row r="2698" spans="1:7" x14ac:dyDescent="0.3">
      <c r="A2698"/>
      <c r="B2698"/>
      <c r="C2698"/>
      <c r="D2698" s="145"/>
      <c r="E2698" s="146"/>
      <c r="F2698" s="1"/>
      <c r="G2698"/>
    </row>
    <row r="2699" spans="1:7" x14ac:dyDescent="0.3">
      <c r="A2699"/>
      <c r="B2699"/>
      <c r="C2699"/>
      <c r="D2699" s="145"/>
      <c r="E2699" s="146"/>
      <c r="F2699" s="1"/>
      <c r="G2699"/>
    </row>
    <row r="2700" spans="1:7" x14ac:dyDescent="0.3">
      <c r="A2700"/>
      <c r="B2700"/>
      <c r="C2700"/>
      <c r="D2700" s="145"/>
      <c r="E2700" s="146"/>
      <c r="F2700" s="1"/>
      <c r="G2700"/>
    </row>
    <row r="2701" spans="1:7" x14ac:dyDescent="0.3">
      <c r="A2701"/>
      <c r="B2701"/>
      <c r="C2701"/>
      <c r="D2701" s="145"/>
      <c r="E2701" s="146"/>
      <c r="F2701" s="1"/>
      <c r="G2701"/>
    </row>
    <row r="2702" spans="1:7" x14ac:dyDescent="0.3">
      <c r="A2702"/>
      <c r="B2702"/>
      <c r="C2702"/>
      <c r="D2702" s="145"/>
      <c r="E2702" s="146"/>
      <c r="F2702" s="1"/>
      <c r="G2702"/>
    </row>
    <row r="2703" spans="1:7" x14ac:dyDescent="0.3">
      <c r="A2703"/>
      <c r="B2703"/>
      <c r="C2703"/>
      <c r="D2703" s="145"/>
      <c r="E2703" s="146"/>
      <c r="F2703" s="1"/>
      <c r="G2703"/>
    </row>
    <row r="2704" spans="1:7" x14ac:dyDescent="0.3">
      <c r="A2704"/>
      <c r="B2704"/>
      <c r="C2704"/>
      <c r="D2704" s="145"/>
      <c r="E2704" s="146"/>
      <c r="F2704" s="1"/>
      <c r="G2704"/>
    </row>
    <row r="2705" spans="1:7" x14ac:dyDescent="0.3">
      <c r="A2705"/>
      <c r="B2705"/>
      <c r="C2705"/>
      <c r="D2705" s="145"/>
      <c r="E2705" s="146"/>
      <c r="F2705" s="1"/>
      <c r="G2705"/>
    </row>
    <row r="2706" spans="1:7" x14ac:dyDescent="0.3">
      <c r="A2706"/>
      <c r="B2706"/>
      <c r="C2706"/>
      <c r="D2706" s="145"/>
      <c r="E2706" s="146"/>
      <c r="F2706" s="1"/>
      <c r="G2706"/>
    </row>
    <row r="2707" spans="1:7" x14ac:dyDescent="0.3">
      <c r="A2707"/>
      <c r="B2707"/>
      <c r="C2707"/>
      <c r="D2707" s="145"/>
      <c r="E2707" s="146"/>
      <c r="F2707" s="1"/>
      <c r="G2707"/>
    </row>
    <row r="2708" spans="1:7" x14ac:dyDescent="0.3">
      <c r="A2708"/>
      <c r="B2708"/>
      <c r="C2708"/>
      <c r="D2708" s="145"/>
      <c r="E2708" s="146"/>
      <c r="F2708" s="1"/>
      <c r="G2708"/>
    </row>
    <row r="2709" spans="1:7" x14ac:dyDescent="0.3">
      <c r="A2709"/>
      <c r="B2709"/>
      <c r="C2709"/>
      <c r="D2709" s="145"/>
      <c r="E2709" s="146"/>
      <c r="F2709" s="1"/>
      <c r="G2709"/>
    </row>
    <row r="2710" spans="1:7" x14ac:dyDescent="0.3">
      <c r="A2710"/>
      <c r="B2710"/>
      <c r="C2710"/>
      <c r="D2710" s="145"/>
      <c r="E2710" s="146"/>
      <c r="F2710" s="1"/>
      <c r="G2710"/>
    </row>
    <row r="2711" spans="1:7" x14ac:dyDescent="0.3">
      <c r="A2711"/>
      <c r="B2711"/>
      <c r="C2711"/>
      <c r="D2711" s="145"/>
      <c r="E2711" s="146"/>
      <c r="F2711" s="1"/>
      <c r="G2711"/>
    </row>
    <row r="2712" spans="1:7" x14ac:dyDescent="0.3">
      <c r="A2712"/>
      <c r="B2712"/>
      <c r="C2712"/>
      <c r="D2712" s="145"/>
      <c r="E2712" s="146"/>
      <c r="F2712" s="1"/>
      <c r="G2712"/>
    </row>
    <row r="2713" spans="1:7" x14ac:dyDescent="0.3">
      <c r="A2713"/>
      <c r="B2713"/>
      <c r="C2713"/>
      <c r="D2713" s="145"/>
      <c r="E2713" s="146"/>
      <c r="F2713" s="1"/>
      <c r="G2713"/>
    </row>
    <row r="2714" spans="1:7" x14ac:dyDescent="0.3">
      <c r="A2714"/>
      <c r="B2714"/>
      <c r="C2714"/>
      <c r="D2714" s="145"/>
      <c r="E2714" s="146"/>
      <c r="F2714" s="1"/>
      <c r="G2714"/>
    </row>
    <row r="2715" spans="1:7" x14ac:dyDescent="0.3">
      <c r="A2715"/>
      <c r="B2715"/>
      <c r="C2715"/>
      <c r="D2715" s="145"/>
      <c r="E2715" s="146"/>
      <c r="F2715" s="1"/>
      <c r="G2715"/>
    </row>
    <row r="2716" spans="1:7" x14ac:dyDescent="0.3">
      <c r="A2716"/>
      <c r="B2716"/>
      <c r="C2716"/>
      <c r="D2716" s="145"/>
      <c r="E2716" s="146"/>
      <c r="F2716" s="1"/>
      <c r="G2716"/>
    </row>
    <row r="2717" spans="1:7" x14ac:dyDescent="0.3">
      <c r="A2717"/>
      <c r="B2717"/>
      <c r="C2717"/>
      <c r="D2717" s="145"/>
      <c r="E2717" s="146"/>
      <c r="F2717" s="1"/>
      <c r="G2717"/>
    </row>
    <row r="2718" spans="1:7" x14ac:dyDescent="0.3">
      <c r="A2718"/>
      <c r="B2718"/>
      <c r="C2718"/>
      <c r="D2718" s="145"/>
      <c r="E2718" s="146"/>
      <c r="F2718" s="1"/>
      <c r="G2718"/>
    </row>
    <row r="2719" spans="1:7" x14ac:dyDescent="0.3">
      <c r="A2719"/>
      <c r="B2719"/>
      <c r="C2719"/>
      <c r="D2719" s="145"/>
      <c r="E2719" s="146"/>
      <c r="F2719" s="1"/>
      <c r="G2719"/>
    </row>
    <row r="2720" spans="1:7" x14ac:dyDescent="0.3">
      <c r="A2720"/>
      <c r="B2720"/>
      <c r="C2720"/>
      <c r="D2720" s="145"/>
      <c r="E2720" s="146"/>
      <c r="F2720" s="1"/>
      <c r="G2720"/>
    </row>
    <row r="2721" spans="1:7" x14ac:dyDescent="0.3">
      <c r="A2721"/>
      <c r="B2721"/>
      <c r="C2721"/>
      <c r="D2721" s="145"/>
      <c r="E2721" s="146"/>
      <c r="F2721" s="1"/>
      <c r="G2721"/>
    </row>
    <row r="2722" spans="1:7" x14ac:dyDescent="0.3">
      <c r="A2722"/>
      <c r="B2722"/>
      <c r="C2722"/>
      <c r="D2722" s="145"/>
      <c r="E2722" s="146"/>
      <c r="F2722" s="1"/>
      <c r="G2722"/>
    </row>
    <row r="2723" spans="1:7" x14ac:dyDescent="0.3">
      <c r="A2723"/>
      <c r="B2723"/>
      <c r="C2723"/>
      <c r="D2723" s="145"/>
      <c r="E2723" s="146"/>
      <c r="F2723" s="1"/>
      <c r="G2723"/>
    </row>
    <row r="2724" spans="1:7" x14ac:dyDescent="0.3">
      <c r="A2724"/>
      <c r="B2724"/>
      <c r="C2724"/>
      <c r="D2724" s="145"/>
      <c r="E2724" s="146"/>
      <c r="F2724" s="1"/>
      <c r="G2724"/>
    </row>
    <row r="2725" spans="1:7" x14ac:dyDescent="0.3">
      <c r="A2725"/>
      <c r="B2725"/>
      <c r="C2725"/>
      <c r="D2725" s="145"/>
      <c r="E2725" s="146"/>
      <c r="F2725" s="1"/>
      <c r="G2725"/>
    </row>
    <row r="2726" spans="1:7" x14ac:dyDescent="0.3">
      <c r="A2726"/>
      <c r="B2726"/>
      <c r="C2726"/>
      <c r="D2726" s="145"/>
      <c r="E2726" s="146"/>
      <c r="F2726" s="1"/>
      <c r="G2726"/>
    </row>
    <row r="2727" spans="1:7" x14ac:dyDescent="0.3">
      <c r="A2727"/>
      <c r="B2727"/>
      <c r="C2727"/>
      <c r="D2727" s="145"/>
      <c r="E2727" s="146"/>
      <c r="F2727" s="1"/>
      <c r="G2727"/>
    </row>
    <row r="2728" spans="1:7" x14ac:dyDescent="0.3">
      <c r="A2728"/>
      <c r="B2728"/>
      <c r="C2728"/>
      <c r="D2728" s="145"/>
      <c r="E2728" s="146"/>
      <c r="F2728" s="1"/>
      <c r="G2728"/>
    </row>
    <row r="2729" spans="1:7" x14ac:dyDescent="0.3">
      <c r="A2729"/>
      <c r="B2729"/>
      <c r="C2729"/>
      <c r="D2729" s="145"/>
      <c r="E2729" s="146"/>
      <c r="F2729" s="1"/>
      <c r="G2729"/>
    </row>
    <row r="2730" spans="1:7" x14ac:dyDescent="0.3">
      <c r="A2730"/>
      <c r="B2730"/>
      <c r="C2730"/>
      <c r="D2730" s="145"/>
      <c r="E2730" s="146"/>
      <c r="F2730" s="1"/>
      <c r="G2730"/>
    </row>
    <row r="2731" spans="1:7" x14ac:dyDescent="0.3">
      <c r="A2731"/>
      <c r="B2731"/>
      <c r="C2731"/>
      <c r="D2731" s="145"/>
      <c r="E2731" s="146"/>
      <c r="F2731" s="1"/>
      <c r="G2731"/>
    </row>
    <row r="2732" spans="1:7" x14ac:dyDescent="0.3">
      <c r="A2732"/>
      <c r="B2732"/>
      <c r="C2732"/>
      <c r="D2732" s="145"/>
      <c r="E2732" s="146"/>
      <c r="F2732" s="1"/>
      <c r="G2732"/>
    </row>
    <row r="2733" spans="1:7" x14ac:dyDescent="0.3">
      <c r="A2733"/>
      <c r="B2733"/>
      <c r="C2733"/>
      <c r="D2733" s="145"/>
      <c r="E2733" s="146"/>
      <c r="F2733" s="1"/>
      <c r="G2733"/>
    </row>
    <row r="2734" spans="1:7" x14ac:dyDescent="0.3">
      <c r="A2734"/>
      <c r="B2734"/>
      <c r="C2734"/>
      <c r="D2734" s="145"/>
      <c r="E2734" s="146"/>
      <c r="F2734" s="1"/>
      <c r="G2734"/>
    </row>
    <row r="2735" spans="1:7" x14ac:dyDescent="0.3">
      <c r="A2735"/>
      <c r="B2735"/>
      <c r="C2735"/>
      <c r="D2735" s="145"/>
      <c r="E2735" s="146"/>
      <c r="F2735" s="1"/>
      <c r="G2735"/>
    </row>
    <row r="2736" spans="1:7" x14ac:dyDescent="0.3">
      <c r="A2736"/>
      <c r="B2736"/>
      <c r="C2736"/>
      <c r="D2736" s="145"/>
      <c r="E2736" s="146"/>
      <c r="F2736" s="1"/>
      <c r="G2736"/>
    </row>
    <row r="2737" spans="1:7" x14ac:dyDescent="0.3">
      <c r="A2737"/>
      <c r="B2737"/>
      <c r="C2737"/>
      <c r="D2737" s="145"/>
      <c r="E2737" s="146"/>
      <c r="F2737" s="1"/>
      <c r="G2737"/>
    </row>
    <row r="2738" spans="1:7" x14ac:dyDescent="0.3">
      <c r="A2738"/>
      <c r="B2738"/>
      <c r="C2738"/>
      <c r="D2738" s="145"/>
      <c r="E2738" s="146"/>
      <c r="F2738" s="1"/>
      <c r="G2738"/>
    </row>
    <row r="2739" spans="1:7" x14ac:dyDescent="0.3">
      <c r="A2739"/>
      <c r="B2739"/>
      <c r="C2739"/>
      <c r="D2739" s="145"/>
      <c r="E2739" s="146"/>
      <c r="F2739" s="1"/>
      <c r="G2739"/>
    </row>
    <row r="2740" spans="1:7" x14ac:dyDescent="0.3">
      <c r="A2740"/>
      <c r="B2740"/>
      <c r="C2740"/>
      <c r="D2740" s="145"/>
      <c r="E2740" s="146"/>
      <c r="F2740" s="1"/>
      <c r="G2740"/>
    </row>
    <row r="2741" spans="1:7" x14ac:dyDescent="0.3">
      <c r="A2741"/>
      <c r="B2741"/>
      <c r="C2741"/>
      <c r="D2741" s="145"/>
      <c r="E2741" s="146"/>
      <c r="F2741" s="1"/>
      <c r="G2741"/>
    </row>
    <row r="2742" spans="1:7" x14ac:dyDescent="0.3">
      <c r="A2742"/>
      <c r="B2742"/>
      <c r="C2742"/>
      <c r="D2742" s="145"/>
      <c r="E2742" s="146"/>
      <c r="F2742" s="1"/>
      <c r="G2742"/>
    </row>
    <row r="2743" spans="1:7" x14ac:dyDescent="0.3">
      <c r="A2743"/>
      <c r="B2743"/>
      <c r="C2743"/>
      <c r="D2743" s="145"/>
      <c r="E2743" s="146"/>
      <c r="F2743" s="1"/>
      <c r="G2743"/>
    </row>
    <row r="2744" spans="1:7" x14ac:dyDescent="0.3">
      <c r="A2744"/>
      <c r="B2744"/>
      <c r="C2744"/>
      <c r="D2744" s="145"/>
      <c r="E2744" s="146"/>
      <c r="F2744" s="1"/>
      <c r="G2744"/>
    </row>
    <row r="2745" spans="1:7" x14ac:dyDescent="0.3">
      <c r="A2745"/>
      <c r="B2745"/>
      <c r="C2745"/>
      <c r="D2745" s="145"/>
      <c r="E2745" s="146"/>
      <c r="F2745" s="1"/>
      <c r="G2745"/>
    </row>
    <row r="2746" spans="1:7" x14ac:dyDescent="0.3">
      <c r="A2746"/>
      <c r="B2746"/>
      <c r="C2746"/>
      <c r="D2746" s="145"/>
      <c r="E2746" s="146"/>
      <c r="F2746" s="1"/>
      <c r="G2746"/>
    </row>
    <row r="2747" spans="1:7" x14ac:dyDescent="0.3">
      <c r="A2747"/>
      <c r="B2747"/>
      <c r="C2747"/>
      <c r="D2747" s="145"/>
      <c r="E2747" s="146"/>
      <c r="F2747" s="1"/>
      <c r="G2747"/>
    </row>
    <row r="2748" spans="1:7" x14ac:dyDescent="0.3">
      <c r="A2748"/>
      <c r="B2748"/>
      <c r="C2748"/>
      <c r="D2748" s="145"/>
      <c r="E2748" s="146"/>
      <c r="F2748" s="1"/>
      <c r="G2748"/>
    </row>
    <row r="2749" spans="1:7" x14ac:dyDescent="0.3">
      <c r="A2749"/>
      <c r="B2749"/>
      <c r="C2749"/>
      <c r="D2749" s="145"/>
      <c r="E2749" s="146"/>
      <c r="F2749" s="1"/>
      <c r="G2749"/>
    </row>
    <row r="2750" spans="1:7" x14ac:dyDescent="0.3">
      <c r="A2750"/>
      <c r="B2750"/>
      <c r="C2750"/>
      <c r="D2750" s="145"/>
      <c r="E2750" s="146"/>
      <c r="F2750" s="1"/>
      <c r="G2750"/>
    </row>
    <row r="2751" spans="1:7" x14ac:dyDescent="0.3">
      <c r="A2751"/>
      <c r="B2751"/>
      <c r="C2751"/>
      <c r="D2751" s="145"/>
      <c r="E2751" s="146"/>
      <c r="F2751" s="1"/>
      <c r="G2751"/>
    </row>
    <row r="2752" spans="1:7" x14ac:dyDescent="0.3">
      <c r="A2752"/>
      <c r="B2752"/>
      <c r="C2752"/>
      <c r="D2752" s="145"/>
      <c r="E2752" s="146"/>
      <c r="F2752" s="1"/>
      <c r="G2752"/>
    </row>
    <row r="2753" spans="1:7" x14ac:dyDescent="0.3">
      <c r="A2753"/>
      <c r="B2753"/>
      <c r="C2753"/>
      <c r="D2753" s="145"/>
      <c r="E2753" s="146"/>
      <c r="F2753" s="1"/>
      <c r="G2753"/>
    </row>
    <row r="2754" spans="1:7" x14ac:dyDescent="0.3">
      <c r="A2754"/>
      <c r="B2754"/>
      <c r="C2754"/>
      <c r="D2754" s="145"/>
      <c r="E2754" s="146"/>
      <c r="F2754" s="1"/>
      <c r="G2754"/>
    </row>
    <row r="2755" spans="1:7" x14ac:dyDescent="0.3">
      <c r="A2755"/>
      <c r="B2755"/>
      <c r="C2755"/>
      <c r="D2755" s="145"/>
      <c r="E2755" s="146"/>
      <c r="F2755" s="1"/>
      <c r="G2755"/>
    </row>
    <row r="2756" spans="1:7" x14ac:dyDescent="0.3">
      <c r="A2756"/>
      <c r="B2756"/>
      <c r="C2756"/>
      <c r="D2756" s="145"/>
      <c r="E2756" s="146"/>
      <c r="F2756" s="1"/>
      <c r="G2756"/>
    </row>
    <row r="2757" spans="1:7" x14ac:dyDescent="0.3">
      <c r="A2757"/>
      <c r="B2757"/>
      <c r="C2757"/>
      <c r="D2757" s="145"/>
      <c r="E2757" s="146"/>
      <c r="F2757" s="1"/>
      <c r="G2757"/>
    </row>
    <row r="2758" spans="1:7" x14ac:dyDescent="0.3">
      <c r="A2758"/>
      <c r="B2758"/>
      <c r="C2758"/>
      <c r="D2758" s="145"/>
      <c r="E2758" s="146"/>
      <c r="F2758" s="1"/>
      <c r="G2758"/>
    </row>
    <row r="2759" spans="1:7" x14ac:dyDescent="0.3">
      <c r="A2759"/>
      <c r="B2759"/>
      <c r="C2759"/>
      <c r="D2759" s="145"/>
      <c r="E2759" s="146"/>
      <c r="F2759" s="1"/>
      <c r="G2759"/>
    </row>
    <row r="2760" spans="1:7" x14ac:dyDescent="0.3">
      <c r="A2760"/>
      <c r="B2760"/>
      <c r="C2760"/>
      <c r="D2760" s="145"/>
      <c r="E2760" s="146"/>
      <c r="F2760" s="1"/>
      <c r="G2760"/>
    </row>
    <row r="2761" spans="1:7" x14ac:dyDescent="0.3">
      <c r="A2761"/>
      <c r="B2761"/>
      <c r="C2761"/>
      <c r="D2761" s="145"/>
      <c r="E2761" s="146"/>
      <c r="F2761" s="1"/>
      <c r="G2761"/>
    </row>
    <row r="2762" spans="1:7" x14ac:dyDescent="0.3">
      <c r="A2762"/>
      <c r="B2762"/>
      <c r="C2762"/>
      <c r="D2762" s="145"/>
      <c r="E2762" s="146"/>
      <c r="F2762" s="1"/>
      <c r="G2762"/>
    </row>
    <row r="2763" spans="1:7" x14ac:dyDescent="0.3">
      <c r="A2763"/>
      <c r="B2763"/>
      <c r="C2763"/>
      <c r="D2763" s="145"/>
      <c r="E2763" s="146"/>
      <c r="F2763" s="1"/>
      <c r="G2763"/>
    </row>
    <row r="2764" spans="1:7" x14ac:dyDescent="0.3">
      <c r="A2764"/>
      <c r="B2764"/>
      <c r="C2764"/>
      <c r="D2764" s="145"/>
      <c r="E2764" s="146"/>
      <c r="F2764" s="1"/>
      <c r="G2764"/>
    </row>
    <row r="2765" spans="1:7" x14ac:dyDescent="0.3">
      <c r="A2765"/>
      <c r="B2765"/>
      <c r="C2765"/>
      <c r="D2765" s="145"/>
      <c r="E2765" s="146"/>
      <c r="F2765" s="1"/>
      <c r="G2765"/>
    </row>
    <row r="2766" spans="1:7" x14ac:dyDescent="0.3">
      <c r="A2766"/>
      <c r="B2766"/>
      <c r="C2766"/>
      <c r="D2766" s="145"/>
      <c r="E2766" s="146"/>
      <c r="F2766" s="1"/>
      <c r="G2766"/>
    </row>
    <row r="2767" spans="1:7" x14ac:dyDescent="0.3">
      <c r="A2767"/>
      <c r="B2767"/>
      <c r="C2767"/>
      <c r="D2767" s="145"/>
      <c r="E2767" s="146"/>
      <c r="F2767" s="1"/>
      <c r="G2767"/>
    </row>
    <row r="2768" spans="1:7" x14ac:dyDescent="0.3">
      <c r="A2768"/>
      <c r="B2768"/>
      <c r="C2768"/>
      <c r="D2768" s="145"/>
      <c r="E2768" s="146"/>
      <c r="F2768" s="1"/>
      <c r="G2768"/>
    </row>
    <row r="2769" spans="1:7" x14ac:dyDescent="0.3">
      <c r="A2769"/>
      <c r="B2769"/>
      <c r="C2769"/>
      <c r="D2769" s="145"/>
      <c r="E2769" s="146"/>
      <c r="F2769" s="1"/>
      <c r="G2769"/>
    </row>
    <row r="2770" spans="1:7" x14ac:dyDescent="0.3">
      <c r="A2770"/>
      <c r="B2770"/>
      <c r="C2770"/>
      <c r="D2770" s="145"/>
      <c r="E2770" s="146"/>
      <c r="F2770" s="1"/>
      <c r="G2770"/>
    </row>
    <row r="2771" spans="1:7" x14ac:dyDescent="0.3">
      <c r="A2771"/>
      <c r="B2771"/>
      <c r="C2771"/>
      <c r="D2771" s="145"/>
      <c r="E2771" s="146"/>
      <c r="F2771" s="1"/>
      <c r="G2771"/>
    </row>
    <row r="2772" spans="1:7" x14ac:dyDescent="0.3">
      <c r="A2772"/>
      <c r="B2772"/>
      <c r="C2772"/>
      <c r="D2772" s="145"/>
      <c r="E2772" s="146"/>
      <c r="F2772" s="1"/>
      <c r="G2772"/>
    </row>
    <row r="2773" spans="1:7" x14ac:dyDescent="0.3">
      <c r="A2773"/>
      <c r="B2773"/>
      <c r="C2773"/>
      <c r="D2773" s="145"/>
      <c r="E2773" s="146"/>
      <c r="F2773" s="1"/>
      <c r="G2773"/>
    </row>
    <row r="2774" spans="1:7" x14ac:dyDescent="0.3">
      <c r="A2774"/>
      <c r="B2774"/>
      <c r="C2774"/>
      <c r="D2774" s="145"/>
      <c r="E2774" s="146"/>
      <c r="F2774" s="1"/>
      <c r="G2774"/>
    </row>
    <row r="2775" spans="1:7" x14ac:dyDescent="0.3">
      <c r="A2775"/>
      <c r="B2775"/>
      <c r="C2775"/>
      <c r="D2775" s="145"/>
      <c r="E2775" s="146"/>
      <c r="F2775" s="1"/>
      <c r="G2775"/>
    </row>
    <row r="2776" spans="1:7" x14ac:dyDescent="0.3">
      <c r="A2776"/>
      <c r="B2776"/>
      <c r="C2776"/>
      <c r="D2776" s="145"/>
      <c r="E2776" s="146"/>
      <c r="F2776" s="1"/>
      <c r="G2776"/>
    </row>
    <row r="2777" spans="1:7" x14ac:dyDescent="0.3">
      <c r="A2777"/>
      <c r="B2777"/>
      <c r="C2777"/>
      <c r="D2777" s="145"/>
      <c r="E2777" s="146"/>
      <c r="F2777" s="1"/>
      <c r="G2777"/>
    </row>
    <row r="2778" spans="1:7" x14ac:dyDescent="0.3">
      <c r="A2778"/>
      <c r="B2778"/>
      <c r="C2778"/>
      <c r="D2778" s="145"/>
      <c r="E2778" s="146"/>
      <c r="F2778" s="1"/>
      <c r="G2778"/>
    </row>
    <row r="2779" spans="1:7" x14ac:dyDescent="0.3">
      <c r="A2779"/>
      <c r="B2779"/>
      <c r="C2779"/>
      <c r="D2779" s="145"/>
      <c r="E2779" s="146"/>
      <c r="F2779" s="1"/>
      <c r="G2779"/>
    </row>
    <row r="2780" spans="1:7" x14ac:dyDescent="0.3">
      <c r="A2780"/>
      <c r="B2780"/>
      <c r="C2780"/>
      <c r="D2780" s="145"/>
      <c r="E2780" s="146"/>
      <c r="F2780" s="1"/>
      <c r="G2780"/>
    </row>
    <row r="2781" spans="1:7" x14ac:dyDescent="0.3">
      <c r="A2781"/>
      <c r="B2781"/>
      <c r="C2781"/>
      <c r="D2781" s="145"/>
      <c r="E2781" s="146"/>
      <c r="F2781" s="1"/>
      <c r="G2781"/>
    </row>
    <row r="2782" spans="1:7" x14ac:dyDescent="0.3">
      <c r="A2782"/>
      <c r="B2782"/>
      <c r="C2782"/>
      <c r="D2782" s="145"/>
      <c r="E2782" s="146"/>
      <c r="F2782" s="1"/>
      <c r="G2782"/>
    </row>
    <row r="2783" spans="1:7" x14ac:dyDescent="0.3">
      <c r="A2783"/>
      <c r="B2783"/>
      <c r="C2783"/>
      <c r="D2783" s="145"/>
      <c r="E2783" s="146"/>
      <c r="F2783" s="1"/>
      <c r="G2783"/>
    </row>
    <row r="2784" spans="1:7" x14ac:dyDescent="0.3">
      <c r="A2784"/>
      <c r="B2784"/>
      <c r="C2784"/>
      <c r="D2784" s="145"/>
      <c r="E2784" s="146"/>
      <c r="F2784" s="1"/>
      <c r="G2784"/>
    </row>
    <row r="2785" spans="1:7" x14ac:dyDescent="0.3">
      <c r="A2785"/>
      <c r="B2785"/>
      <c r="C2785"/>
      <c r="D2785" s="145"/>
      <c r="E2785" s="146"/>
      <c r="F2785" s="1"/>
      <c r="G2785"/>
    </row>
    <row r="2786" spans="1:7" x14ac:dyDescent="0.3">
      <c r="A2786"/>
      <c r="B2786"/>
      <c r="C2786"/>
      <c r="D2786" s="145"/>
      <c r="E2786" s="146"/>
      <c r="F2786" s="1"/>
      <c r="G2786"/>
    </row>
    <row r="2787" spans="1:7" x14ac:dyDescent="0.3">
      <c r="A2787"/>
      <c r="B2787"/>
      <c r="C2787"/>
      <c r="D2787" s="145"/>
      <c r="E2787" s="146"/>
      <c r="F2787" s="1"/>
      <c r="G2787"/>
    </row>
    <row r="2788" spans="1:7" x14ac:dyDescent="0.3">
      <c r="A2788"/>
      <c r="B2788"/>
      <c r="C2788"/>
      <c r="D2788" s="145"/>
      <c r="E2788" s="146"/>
      <c r="F2788" s="1"/>
      <c r="G2788"/>
    </row>
    <row r="2789" spans="1:7" x14ac:dyDescent="0.3">
      <c r="A2789"/>
      <c r="B2789"/>
      <c r="C2789"/>
      <c r="D2789" s="145"/>
      <c r="E2789" s="146"/>
      <c r="F2789" s="1"/>
      <c r="G2789"/>
    </row>
    <row r="2790" spans="1:7" x14ac:dyDescent="0.3">
      <c r="A2790"/>
      <c r="B2790"/>
      <c r="C2790"/>
      <c r="D2790" s="145"/>
      <c r="E2790" s="146"/>
      <c r="F2790" s="1"/>
      <c r="G2790"/>
    </row>
    <row r="2791" spans="1:7" x14ac:dyDescent="0.3">
      <c r="A2791"/>
      <c r="B2791"/>
      <c r="C2791"/>
      <c r="D2791" s="145"/>
      <c r="E2791" s="146"/>
      <c r="F2791" s="1"/>
      <c r="G2791"/>
    </row>
    <row r="2792" spans="1:7" x14ac:dyDescent="0.3">
      <c r="A2792"/>
      <c r="B2792"/>
      <c r="C2792"/>
      <c r="D2792" s="145"/>
      <c r="E2792" s="146"/>
      <c r="F2792" s="1"/>
      <c r="G2792"/>
    </row>
    <row r="2793" spans="1:7" x14ac:dyDescent="0.3">
      <c r="A2793"/>
      <c r="B2793"/>
      <c r="C2793"/>
      <c r="D2793" s="145"/>
      <c r="E2793" s="146"/>
      <c r="F2793" s="1"/>
      <c r="G2793"/>
    </row>
    <row r="2794" spans="1:7" x14ac:dyDescent="0.3">
      <c r="A2794"/>
      <c r="B2794"/>
      <c r="C2794"/>
      <c r="D2794" s="145"/>
      <c r="E2794" s="146"/>
      <c r="F2794" s="1"/>
      <c r="G2794"/>
    </row>
    <row r="2795" spans="1:7" x14ac:dyDescent="0.3">
      <c r="A2795"/>
      <c r="B2795"/>
      <c r="C2795"/>
      <c r="D2795" s="145"/>
      <c r="E2795" s="146"/>
      <c r="F2795" s="1"/>
      <c r="G2795"/>
    </row>
    <row r="2796" spans="1:7" x14ac:dyDescent="0.3">
      <c r="A2796"/>
      <c r="B2796"/>
      <c r="C2796"/>
      <c r="D2796" s="145"/>
      <c r="E2796" s="146"/>
      <c r="F2796" s="1"/>
      <c r="G2796"/>
    </row>
    <row r="2797" spans="1:7" x14ac:dyDescent="0.3">
      <c r="A2797"/>
      <c r="B2797"/>
      <c r="C2797"/>
      <c r="D2797" s="145"/>
      <c r="E2797" s="146"/>
      <c r="F2797" s="1"/>
      <c r="G2797"/>
    </row>
    <row r="2798" spans="1:7" x14ac:dyDescent="0.3">
      <c r="A2798"/>
      <c r="B2798"/>
      <c r="C2798"/>
      <c r="D2798" s="145"/>
      <c r="E2798" s="146"/>
      <c r="F2798" s="1"/>
      <c r="G2798"/>
    </row>
    <row r="2799" spans="1:7" x14ac:dyDescent="0.3">
      <c r="A2799"/>
      <c r="B2799"/>
      <c r="C2799"/>
      <c r="D2799" s="145"/>
      <c r="E2799" s="146"/>
      <c r="F2799" s="1"/>
      <c r="G2799"/>
    </row>
    <row r="2800" spans="1:7" x14ac:dyDescent="0.3">
      <c r="A2800"/>
      <c r="B2800"/>
      <c r="C2800"/>
      <c r="D2800" s="145"/>
      <c r="E2800" s="146"/>
      <c r="F2800" s="1"/>
      <c r="G2800"/>
    </row>
    <row r="2801" spans="1:7" x14ac:dyDescent="0.3">
      <c r="A2801"/>
      <c r="B2801"/>
      <c r="C2801"/>
      <c r="D2801" s="145"/>
      <c r="E2801" s="146"/>
      <c r="F2801" s="1"/>
      <c r="G2801"/>
    </row>
    <row r="2802" spans="1:7" x14ac:dyDescent="0.3">
      <c r="A2802"/>
      <c r="B2802"/>
      <c r="C2802"/>
      <c r="D2802" s="145"/>
      <c r="E2802" s="146"/>
      <c r="F2802" s="1"/>
      <c r="G2802"/>
    </row>
    <row r="2803" spans="1:7" x14ac:dyDescent="0.3">
      <c r="A2803"/>
      <c r="B2803"/>
      <c r="C2803"/>
      <c r="D2803" s="145"/>
      <c r="E2803" s="146"/>
      <c r="F2803" s="1"/>
      <c r="G2803"/>
    </row>
    <row r="2804" spans="1:7" x14ac:dyDescent="0.3">
      <c r="A2804"/>
      <c r="B2804"/>
      <c r="C2804"/>
      <c r="D2804" s="145"/>
      <c r="E2804" s="146"/>
      <c r="F2804" s="1"/>
      <c r="G2804"/>
    </row>
    <row r="2805" spans="1:7" x14ac:dyDescent="0.3">
      <c r="A2805"/>
      <c r="B2805"/>
      <c r="C2805"/>
      <c r="D2805" s="145"/>
      <c r="E2805" s="146"/>
      <c r="F2805" s="1"/>
      <c r="G2805"/>
    </row>
    <row r="2806" spans="1:7" x14ac:dyDescent="0.3">
      <c r="A2806"/>
      <c r="B2806"/>
      <c r="C2806"/>
      <c r="D2806" s="145"/>
      <c r="E2806" s="146"/>
      <c r="F2806" s="1"/>
      <c r="G2806"/>
    </row>
    <row r="2807" spans="1:7" x14ac:dyDescent="0.3">
      <c r="A2807"/>
      <c r="B2807"/>
      <c r="C2807"/>
      <c r="D2807" s="145"/>
      <c r="E2807" s="146"/>
      <c r="F2807" s="1"/>
      <c r="G2807"/>
    </row>
    <row r="2808" spans="1:7" x14ac:dyDescent="0.3">
      <c r="A2808"/>
      <c r="B2808"/>
      <c r="C2808"/>
      <c r="D2808" s="145"/>
      <c r="E2808" s="146"/>
      <c r="F2808" s="1"/>
      <c r="G2808"/>
    </row>
    <row r="2809" spans="1:7" x14ac:dyDescent="0.3">
      <c r="A2809"/>
      <c r="B2809"/>
      <c r="C2809"/>
      <c r="D2809" s="145"/>
      <c r="E2809" s="146"/>
      <c r="F2809" s="1"/>
      <c r="G2809"/>
    </row>
    <row r="2810" spans="1:7" x14ac:dyDescent="0.3">
      <c r="A2810"/>
      <c r="B2810"/>
      <c r="C2810"/>
      <c r="D2810" s="145"/>
      <c r="E2810" s="146"/>
      <c r="F2810" s="1"/>
      <c r="G2810"/>
    </row>
    <row r="2811" spans="1:7" x14ac:dyDescent="0.3">
      <c r="A2811"/>
      <c r="B2811"/>
      <c r="C2811"/>
      <c r="D2811" s="145"/>
      <c r="E2811" s="146"/>
      <c r="F2811" s="1"/>
      <c r="G2811"/>
    </row>
    <row r="2812" spans="1:7" x14ac:dyDescent="0.3">
      <c r="A2812"/>
      <c r="B2812"/>
      <c r="C2812"/>
      <c r="D2812" s="145"/>
      <c r="E2812" s="146"/>
      <c r="F2812" s="1"/>
      <c r="G2812"/>
    </row>
    <row r="2813" spans="1:7" x14ac:dyDescent="0.3">
      <c r="A2813"/>
      <c r="B2813"/>
      <c r="C2813"/>
      <c r="D2813" s="145"/>
      <c r="E2813" s="146"/>
      <c r="F2813" s="1"/>
      <c r="G2813"/>
    </row>
    <row r="2814" spans="1:7" x14ac:dyDescent="0.3">
      <c r="A2814"/>
      <c r="B2814"/>
      <c r="C2814"/>
      <c r="D2814" s="145"/>
      <c r="E2814" s="146"/>
      <c r="F2814" s="1"/>
      <c r="G2814"/>
    </row>
    <row r="2815" spans="1:7" x14ac:dyDescent="0.3">
      <c r="A2815"/>
      <c r="B2815"/>
      <c r="C2815"/>
      <c r="D2815" s="145"/>
      <c r="E2815" s="146"/>
      <c r="F2815" s="1"/>
      <c r="G2815"/>
    </row>
    <row r="2816" spans="1:7" x14ac:dyDescent="0.3">
      <c r="A2816"/>
      <c r="B2816"/>
      <c r="C2816"/>
      <c r="D2816" s="145"/>
      <c r="E2816" s="146"/>
      <c r="F2816" s="1"/>
      <c r="G2816"/>
    </row>
    <row r="2817" spans="1:7" x14ac:dyDescent="0.3">
      <c r="A2817"/>
      <c r="B2817"/>
      <c r="C2817"/>
      <c r="D2817" s="145"/>
      <c r="E2817" s="146"/>
      <c r="F2817" s="1"/>
      <c r="G2817"/>
    </row>
    <row r="2818" spans="1:7" x14ac:dyDescent="0.3">
      <c r="A2818"/>
      <c r="B2818"/>
      <c r="C2818"/>
      <c r="D2818" s="145"/>
      <c r="E2818" s="146"/>
      <c r="F2818" s="1"/>
      <c r="G2818"/>
    </row>
    <row r="2819" spans="1:7" x14ac:dyDescent="0.3">
      <c r="A2819"/>
      <c r="B2819"/>
      <c r="C2819"/>
      <c r="D2819" s="145"/>
      <c r="E2819" s="146"/>
      <c r="F2819" s="1"/>
      <c r="G2819"/>
    </row>
    <row r="2820" spans="1:7" x14ac:dyDescent="0.3">
      <c r="A2820"/>
      <c r="B2820"/>
      <c r="C2820"/>
      <c r="D2820" s="145"/>
      <c r="E2820" s="146"/>
      <c r="F2820" s="1"/>
      <c r="G2820"/>
    </row>
    <row r="2821" spans="1:7" x14ac:dyDescent="0.3">
      <c r="A2821"/>
      <c r="B2821"/>
      <c r="C2821"/>
      <c r="D2821" s="145"/>
      <c r="E2821" s="146"/>
      <c r="F2821" s="1"/>
      <c r="G2821"/>
    </row>
    <row r="2822" spans="1:7" x14ac:dyDescent="0.3">
      <c r="A2822"/>
      <c r="B2822"/>
      <c r="C2822"/>
      <c r="D2822" s="145"/>
      <c r="E2822" s="146"/>
      <c r="F2822" s="1"/>
      <c r="G2822"/>
    </row>
    <row r="2823" spans="1:7" x14ac:dyDescent="0.3">
      <c r="A2823"/>
      <c r="B2823"/>
      <c r="C2823"/>
      <c r="D2823" s="145"/>
      <c r="E2823" s="146"/>
      <c r="F2823" s="1"/>
      <c r="G2823"/>
    </row>
    <row r="2824" spans="1:7" x14ac:dyDescent="0.3">
      <c r="A2824"/>
      <c r="B2824"/>
      <c r="C2824"/>
      <c r="D2824" s="145"/>
      <c r="E2824" s="146"/>
      <c r="F2824" s="1"/>
      <c r="G2824"/>
    </row>
    <row r="2825" spans="1:7" x14ac:dyDescent="0.3">
      <c r="A2825"/>
      <c r="B2825"/>
      <c r="C2825"/>
      <c r="D2825" s="145"/>
      <c r="E2825" s="146"/>
      <c r="F2825" s="1"/>
      <c r="G2825"/>
    </row>
    <row r="2826" spans="1:7" x14ac:dyDescent="0.3">
      <c r="A2826"/>
      <c r="B2826"/>
      <c r="C2826"/>
      <c r="D2826" s="145"/>
      <c r="E2826" s="146"/>
      <c r="F2826" s="1"/>
      <c r="G2826"/>
    </row>
    <row r="2827" spans="1:7" x14ac:dyDescent="0.3">
      <c r="A2827"/>
      <c r="B2827"/>
      <c r="C2827"/>
      <c r="D2827" s="145"/>
      <c r="E2827" s="146"/>
      <c r="F2827" s="1"/>
      <c r="G2827"/>
    </row>
    <row r="2828" spans="1:7" x14ac:dyDescent="0.3">
      <c r="A2828"/>
      <c r="B2828"/>
      <c r="C2828"/>
      <c r="D2828" s="145"/>
      <c r="E2828" s="146"/>
      <c r="F2828" s="1"/>
      <c r="G2828"/>
    </row>
    <row r="2829" spans="1:7" x14ac:dyDescent="0.3">
      <c r="A2829"/>
      <c r="B2829"/>
      <c r="C2829"/>
      <c r="D2829" s="145"/>
      <c r="E2829" s="146"/>
      <c r="F2829" s="1"/>
      <c r="G2829"/>
    </row>
    <row r="2830" spans="1:7" x14ac:dyDescent="0.3">
      <c r="A2830"/>
      <c r="B2830"/>
      <c r="C2830"/>
      <c r="D2830" s="145"/>
      <c r="E2830" s="146"/>
      <c r="F2830" s="1"/>
      <c r="G2830"/>
    </row>
    <row r="2831" spans="1:7" x14ac:dyDescent="0.3">
      <c r="A2831"/>
      <c r="B2831"/>
      <c r="C2831"/>
      <c r="D2831" s="145"/>
      <c r="E2831" s="146"/>
      <c r="F2831" s="1"/>
      <c r="G2831"/>
    </row>
    <row r="2832" spans="1:7" x14ac:dyDescent="0.3">
      <c r="A2832"/>
      <c r="B2832"/>
      <c r="C2832"/>
      <c r="D2832" s="145"/>
      <c r="E2832" s="146"/>
      <c r="F2832" s="1"/>
      <c r="G2832"/>
    </row>
    <row r="2833" spans="1:7" x14ac:dyDescent="0.3">
      <c r="A2833"/>
      <c r="B2833"/>
      <c r="C2833"/>
      <c r="D2833" s="145"/>
      <c r="E2833" s="146"/>
      <c r="F2833" s="1"/>
      <c r="G2833"/>
    </row>
    <row r="2834" spans="1:7" x14ac:dyDescent="0.3">
      <c r="A2834"/>
      <c r="B2834"/>
      <c r="C2834"/>
      <c r="D2834" s="145"/>
      <c r="E2834" s="146"/>
      <c r="F2834" s="1"/>
      <c r="G2834"/>
    </row>
    <row r="2835" spans="1:7" x14ac:dyDescent="0.3">
      <c r="A2835"/>
      <c r="B2835"/>
      <c r="C2835"/>
      <c r="D2835" s="145"/>
      <c r="E2835" s="146"/>
      <c r="F2835" s="1"/>
      <c r="G2835"/>
    </row>
    <row r="2836" spans="1:7" x14ac:dyDescent="0.3">
      <c r="A2836"/>
      <c r="B2836"/>
      <c r="C2836"/>
      <c r="D2836" s="145"/>
      <c r="E2836" s="146"/>
      <c r="F2836" s="1"/>
      <c r="G2836"/>
    </row>
    <row r="2837" spans="1:7" x14ac:dyDescent="0.3">
      <c r="A2837"/>
      <c r="B2837"/>
      <c r="C2837"/>
      <c r="D2837" s="145"/>
      <c r="E2837" s="146"/>
      <c r="F2837" s="1"/>
      <c r="G2837"/>
    </row>
    <row r="2838" spans="1:7" x14ac:dyDescent="0.3">
      <c r="A2838"/>
      <c r="B2838"/>
      <c r="C2838"/>
      <c r="D2838" s="145"/>
      <c r="E2838" s="146"/>
      <c r="F2838" s="1"/>
      <c r="G2838"/>
    </row>
    <row r="2839" spans="1:7" x14ac:dyDescent="0.3">
      <c r="A2839"/>
      <c r="B2839"/>
      <c r="C2839"/>
      <c r="D2839" s="145"/>
      <c r="E2839" s="146"/>
      <c r="F2839" s="1"/>
      <c r="G2839"/>
    </row>
    <row r="2840" spans="1:7" x14ac:dyDescent="0.3">
      <c r="A2840"/>
      <c r="B2840"/>
      <c r="C2840"/>
      <c r="D2840" s="145"/>
      <c r="E2840" s="146"/>
      <c r="F2840" s="1"/>
      <c r="G2840"/>
    </row>
    <row r="2841" spans="1:7" x14ac:dyDescent="0.3">
      <c r="A2841"/>
      <c r="B2841"/>
      <c r="C2841"/>
      <c r="D2841" s="145"/>
      <c r="E2841" s="146"/>
      <c r="F2841" s="1"/>
      <c r="G2841"/>
    </row>
    <row r="2842" spans="1:7" x14ac:dyDescent="0.3">
      <c r="A2842"/>
      <c r="B2842"/>
      <c r="C2842"/>
      <c r="D2842" s="145"/>
      <c r="E2842" s="146"/>
      <c r="F2842" s="1"/>
      <c r="G2842"/>
    </row>
    <row r="2843" spans="1:7" x14ac:dyDescent="0.3">
      <c r="A2843"/>
      <c r="B2843"/>
      <c r="C2843"/>
      <c r="D2843" s="145"/>
      <c r="E2843" s="146"/>
      <c r="F2843" s="1"/>
      <c r="G2843"/>
    </row>
    <row r="2844" spans="1:7" x14ac:dyDescent="0.3">
      <c r="A2844"/>
      <c r="B2844"/>
      <c r="C2844"/>
      <c r="D2844" s="145"/>
      <c r="E2844" s="146"/>
      <c r="F2844" s="1"/>
      <c r="G2844"/>
    </row>
    <row r="2845" spans="1:7" x14ac:dyDescent="0.3">
      <c r="A2845"/>
      <c r="B2845"/>
      <c r="C2845"/>
      <c r="D2845" s="145"/>
      <c r="E2845" s="146"/>
      <c r="F2845" s="1"/>
      <c r="G2845"/>
    </row>
    <row r="2846" spans="1:7" x14ac:dyDescent="0.3">
      <c r="A2846"/>
      <c r="B2846"/>
      <c r="C2846"/>
      <c r="D2846" s="145"/>
      <c r="E2846" s="146"/>
      <c r="F2846" s="1"/>
      <c r="G2846"/>
    </row>
    <row r="2847" spans="1:7" x14ac:dyDescent="0.3">
      <c r="A2847"/>
      <c r="B2847"/>
      <c r="C2847"/>
      <c r="D2847" s="145"/>
      <c r="E2847" s="146"/>
      <c r="F2847" s="1"/>
      <c r="G2847"/>
    </row>
    <row r="2848" spans="1:7" x14ac:dyDescent="0.3">
      <c r="A2848"/>
      <c r="B2848"/>
      <c r="C2848"/>
      <c r="D2848" s="145"/>
      <c r="E2848" s="146"/>
      <c r="F2848" s="1"/>
      <c r="G2848"/>
    </row>
    <row r="2849" spans="1:7" x14ac:dyDescent="0.3">
      <c r="A2849"/>
      <c r="B2849"/>
      <c r="C2849"/>
      <c r="D2849" s="145"/>
      <c r="E2849" s="146"/>
      <c r="F2849" s="1"/>
      <c r="G2849"/>
    </row>
    <row r="2850" spans="1:7" x14ac:dyDescent="0.3">
      <c r="A2850"/>
      <c r="B2850"/>
      <c r="C2850"/>
      <c r="D2850" s="145"/>
      <c r="E2850" s="146"/>
      <c r="F2850" s="1"/>
      <c r="G2850"/>
    </row>
    <row r="2851" spans="1:7" x14ac:dyDescent="0.3">
      <c r="A2851"/>
      <c r="B2851"/>
      <c r="C2851"/>
      <c r="D2851" s="145"/>
      <c r="E2851" s="146"/>
      <c r="F2851" s="1"/>
      <c r="G2851"/>
    </row>
    <row r="2852" spans="1:7" x14ac:dyDescent="0.3">
      <c r="A2852"/>
      <c r="B2852"/>
      <c r="C2852"/>
      <c r="D2852" s="145"/>
      <c r="E2852" s="146"/>
      <c r="F2852" s="1"/>
      <c r="G2852"/>
    </row>
    <row r="2853" spans="1:7" x14ac:dyDescent="0.3">
      <c r="A2853"/>
      <c r="B2853"/>
      <c r="C2853"/>
      <c r="D2853" s="145"/>
      <c r="E2853" s="146"/>
      <c r="F2853" s="1"/>
      <c r="G2853"/>
    </row>
    <row r="2854" spans="1:7" x14ac:dyDescent="0.3">
      <c r="A2854"/>
      <c r="B2854"/>
      <c r="C2854"/>
      <c r="D2854" s="145"/>
      <c r="E2854" s="146"/>
      <c r="F2854" s="1"/>
      <c r="G2854"/>
    </row>
    <row r="2855" spans="1:7" x14ac:dyDescent="0.3">
      <c r="A2855"/>
      <c r="B2855"/>
      <c r="C2855"/>
      <c r="D2855" s="145"/>
      <c r="E2855" s="146"/>
      <c r="F2855" s="1"/>
      <c r="G2855"/>
    </row>
    <row r="2856" spans="1:7" x14ac:dyDescent="0.3">
      <c r="A2856"/>
      <c r="B2856"/>
      <c r="C2856"/>
      <c r="D2856" s="145"/>
      <c r="E2856" s="146"/>
      <c r="F2856" s="1"/>
      <c r="G2856"/>
    </row>
    <row r="2857" spans="1:7" x14ac:dyDescent="0.3">
      <c r="A2857"/>
      <c r="B2857"/>
      <c r="C2857"/>
      <c r="D2857" s="145"/>
      <c r="E2857" s="146"/>
      <c r="F2857" s="1"/>
      <c r="G2857"/>
    </row>
    <row r="2858" spans="1:7" x14ac:dyDescent="0.3">
      <c r="A2858"/>
      <c r="B2858"/>
      <c r="C2858"/>
      <c r="D2858" s="145"/>
      <c r="E2858" s="146"/>
      <c r="F2858" s="1"/>
      <c r="G2858"/>
    </row>
    <row r="2859" spans="1:7" x14ac:dyDescent="0.3">
      <c r="A2859"/>
      <c r="B2859"/>
      <c r="C2859"/>
      <c r="D2859" s="145"/>
      <c r="E2859" s="146"/>
      <c r="F2859" s="1"/>
      <c r="G2859"/>
    </row>
    <row r="2860" spans="1:7" x14ac:dyDescent="0.3">
      <c r="A2860"/>
      <c r="B2860"/>
      <c r="C2860"/>
      <c r="D2860" s="145"/>
      <c r="E2860" s="146"/>
      <c r="F2860" s="1"/>
      <c r="G2860"/>
    </row>
    <row r="2861" spans="1:7" x14ac:dyDescent="0.3">
      <c r="A2861"/>
      <c r="B2861"/>
      <c r="C2861"/>
      <c r="D2861" s="145"/>
      <c r="E2861" s="146"/>
      <c r="F2861" s="1"/>
      <c r="G2861"/>
    </row>
    <row r="2862" spans="1:7" x14ac:dyDescent="0.3">
      <c r="A2862"/>
      <c r="B2862"/>
      <c r="C2862"/>
      <c r="D2862" s="145"/>
      <c r="E2862" s="146"/>
      <c r="F2862" s="1"/>
      <c r="G2862"/>
    </row>
    <row r="2863" spans="1:7" x14ac:dyDescent="0.3">
      <c r="A2863"/>
      <c r="B2863"/>
      <c r="C2863"/>
      <c r="D2863" s="145"/>
      <c r="E2863" s="146"/>
      <c r="F2863" s="1"/>
      <c r="G2863"/>
    </row>
    <row r="2864" spans="1:7" x14ac:dyDescent="0.3">
      <c r="A2864"/>
      <c r="B2864"/>
      <c r="C2864"/>
      <c r="D2864" s="145"/>
      <c r="E2864" s="146"/>
      <c r="F2864" s="1"/>
      <c r="G2864"/>
    </row>
    <row r="2865" spans="1:7" x14ac:dyDescent="0.3">
      <c r="A2865"/>
      <c r="B2865"/>
      <c r="C2865"/>
      <c r="D2865" s="145"/>
      <c r="E2865" s="146"/>
      <c r="F2865" s="1"/>
      <c r="G2865"/>
    </row>
    <row r="2866" spans="1:7" x14ac:dyDescent="0.3">
      <c r="A2866"/>
      <c r="B2866"/>
      <c r="C2866"/>
      <c r="D2866" s="145"/>
      <c r="E2866" s="146"/>
      <c r="F2866" s="1"/>
      <c r="G2866"/>
    </row>
    <row r="2867" spans="1:7" x14ac:dyDescent="0.3">
      <c r="A2867"/>
      <c r="B2867"/>
      <c r="C2867"/>
      <c r="D2867" s="145"/>
      <c r="E2867" s="146"/>
      <c r="F2867" s="1"/>
      <c r="G2867"/>
    </row>
    <row r="2868" spans="1:7" x14ac:dyDescent="0.3">
      <c r="A2868"/>
      <c r="B2868"/>
      <c r="C2868"/>
      <c r="D2868" s="145"/>
      <c r="E2868" s="146"/>
      <c r="F2868" s="1"/>
      <c r="G2868"/>
    </row>
    <row r="2869" spans="1:7" x14ac:dyDescent="0.3">
      <c r="A2869"/>
      <c r="B2869"/>
      <c r="C2869"/>
      <c r="D2869" s="145"/>
      <c r="E2869" s="146"/>
      <c r="F2869" s="1"/>
      <c r="G2869"/>
    </row>
    <row r="2870" spans="1:7" x14ac:dyDescent="0.3">
      <c r="A2870"/>
      <c r="B2870"/>
      <c r="C2870"/>
      <c r="D2870" s="145"/>
      <c r="E2870" s="146"/>
      <c r="F2870" s="1"/>
      <c r="G2870"/>
    </row>
    <row r="2871" spans="1:7" x14ac:dyDescent="0.3">
      <c r="A2871"/>
      <c r="B2871"/>
      <c r="C2871"/>
      <c r="D2871" s="145"/>
      <c r="E2871" s="146"/>
      <c r="F2871" s="1"/>
      <c r="G2871"/>
    </row>
    <row r="2872" spans="1:7" x14ac:dyDescent="0.3">
      <c r="A2872"/>
      <c r="B2872"/>
      <c r="C2872"/>
      <c r="D2872" s="145"/>
      <c r="E2872" s="146"/>
      <c r="F2872" s="1"/>
      <c r="G2872"/>
    </row>
    <row r="2873" spans="1:7" x14ac:dyDescent="0.3">
      <c r="A2873"/>
      <c r="B2873"/>
      <c r="C2873"/>
      <c r="D2873" s="145"/>
      <c r="E2873" s="146"/>
      <c r="F2873" s="1"/>
      <c r="G2873"/>
    </row>
    <row r="2874" spans="1:7" x14ac:dyDescent="0.3">
      <c r="A2874"/>
      <c r="B2874"/>
      <c r="C2874"/>
      <c r="D2874" s="145"/>
      <c r="E2874" s="146"/>
      <c r="F2874" s="1"/>
      <c r="G2874"/>
    </row>
    <row r="2875" spans="1:7" x14ac:dyDescent="0.3">
      <c r="A2875"/>
      <c r="B2875"/>
      <c r="C2875"/>
      <c r="D2875" s="145"/>
      <c r="E2875" s="146"/>
      <c r="F2875" s="1"/>
      <c r="G2875"/>
    </row>
    <row r="2876" spans="1:7" x14ac:dyDescent="0.3">
      <c r="A2876"/>
      <c r="B2876"/>
      <c r="C2876"/>
      <c r="D2876" s="145"/>
      <c r="E2876" s="146"/>
      <c r="F2876" s="1"/>
      <c r="G2876"/>
    </row>
    <row r="2877" spans="1:7" x14ac:dyDescent="0.3">
      <c r="A2877"/>
      <c r="B2877"/>
      <c r="C2877"/>
      <c r="D2877" s="145"/>
      <c r="E2877" s="146"/>
      <c r="F2877" s="1"/>
      <c r="G2877"/>
    </row>
    <row r="2878" spans="1:7" x14ac:dyDescent="0.3">
      <c r="A2878"/>
      <c r="B2878"/>
      <c r="C2878"/>
      <c r="D2878" s="145"/>
      <c r="E2878" s="146"/>
      <c r="F2878" s="1"/>
      <c r="G2878"/>
    </row>
    <row r="2879" spans="1:7" x14ac:dyDescent="0.3">
      <c r="A2879"/>
      <c r="B2879"/>
      <c r="C2879"/>
      <c r="D2879" s="145"/>
      <c r="E2879" s="146"/>
      <c r="F2879" s="1"/>
      <c r="G2879"/>
    </row>
    <row r="2880" spans="1:7" x14ac:dyDescent="0.3">
      <c r="A2880"/>
      <c r="B2880"/>
      <c r="C2880"/>
      <c r="D2880" s="145"/>
      <c r="E2880" s="146"/>
      <c r="F2880" s="1"/>
      <c r="G2880"/>
    </row>
    <row r="2881" spans="1:7" x14ac:dyDescent="0.3">
      <c r="A2881"/>
      <c r="B2881"/>
      <c r="C2881"/>
      <c r="D2881" s="145"/>
      <c r="E2881" s="146"/>
      <c r="F2881" s="1"/>
      <c r="G2881"/>
    </row>
    <row r="2882" spans="1:7" x14ac:dyDescent="0.3">
      <c r="A2882"/>
      <c r="B2882"/>
      <c r="C2882"/>
      <c r="D2882" s="145"/>
      <c r="E2882" s="146"/>
      <c r="F2882" s="1"/>
      <c r="G2882"/>
    </row>
    <row r="2883" spans="1:7" x14ac:dyDescent="0.3">
      <c r="A2883"/>
      <c r="B2883"/>
      <c r="C2883"/>
      <c r="D2883" s="145"/>
      <c r="E2883" s="146"/>
      <c r="F2883" s="1"/>
      <c r="G2883"/>
    </row>
    <row r="2884" spans="1:7" x14ac:dyDescent="0.3">
      <c r="A2884"/>
      <c r="B2884"/>
      <c r="C2884"/>
      <c r="D2884" s="145"/>
      <c r="E2884" s="146"/>
      <c r="F2884" s="1"/>
      <c r="G2884"/>
    </row>
    <row r="2885" spans="1:7" x14ac:dyDescent="0.3">
      <c r="A2885"/>
      <c r="B2885"/>
      <c r="C2885"/>
      <c r="D2885" s="145"/>
      <c r="E2885" s="146"/>
      <c r="F2885" s="1"/>
      <c r="G2885"/>
    </row>
    <row r="2886" spans="1:7" x14ac:dyDescent="0.3">
      <c r="A2886"/>
      <c r="B2886"/>
      <c r="C2886"/>
      <c r="D2886" s="145"/>
      <c r="E2886" s="146"/>
      <c r="F2886" s="1"/>
      <c r="G2886"/>
    </row>
    <row r="2887" spans="1:7" x14ac:dyDescent="0.3">
      <c r="A2887"/>
      <c r="B2887"/>
      <c r="C2887"/>
      <c r="D2887" s="145"/>
      <c r="E2887" s="146"/>
      <c r="F2887" s="1"/>
      <c r="G2887"/>
    </row>
    <row r="2888" spans="1:7" x14ac:dyDescent="0.3">
      <c r="A2888"/>
      <c r="B2888"/>
      <c r="C2888"/>
      <c r="D2888" s="145"/>
      <c r="E2888" s="146"/>
      <c r="F2888" s="1"/>
      <c r="G2888"/>
    </row>
    <row r="2889" spans="1:7" x14ac:dyDescent="0.3">
      <c r="A2889"/>
      <c r="B2889"/>
      <c r="C2889"/>
      <c r="D2889" s="145"/>
      <c r="E2889" s="146"/>
      <c r="F2889" s="1"/>
      <c r="G2889"/>
    </row>
    <row r="2890" spans="1:7" x14ac:dyDescent="0.3">
      <c r="A2890"/>
      <c r="B2890"/>
      <c r="C2890"/>
      <c r="D2890" s="145"/>
      <c r="E2890" s="146"/>
      <c r="F2890" s="1"/>
      <c r="G2890"/>
    </row>
    <row r="2891" spans="1:7" x14ac:dyDescent="0.3">
      <c r="A2891"/>
      <c r="B2891"/>
      <c r="C2891"/>
      <c r="D2891" s="145"/>
      <c r="E2891" s="146"/>
      <c r="F2891" s="1"/>
      <c r="G2891"/>
    </row>
    <row r="2892" spans="1:7" x14ac:dyDescent="0.3">
      <c r="A2892"/>
      <c r="B2892"/>
      <c r="C2892"/>
      <c r="D2892" s="145"/>
      <c r="E2892" s="146"/>
      <c r="F2892" s="1"/>
      <c r="G2892"/>
    </row>
    <row r="2893" spans="1:7" x14ac:dyDescent="0.3">
      <c r="A2893"/>
      <c r="B2893"/>
      <c r="C2893"/>
      <c r="D2893" s="145"/>
      <c r="E2893" s="146"/>
      <c r="F2893" s="1"/>
      <c r="G2893"/>
    </row>
    <row r="2894" spans="1:7" x14ac:dyDescent="0.3">
      <c r="A2894"/>
      <c r="B2894"/>
      <c r="C2894"/>
      <c r="D2894" s="145"/>
      <c r="E2894" s="146"/>
      <c r="F2894" s="1"/>
      <c r="G2894"/>
    </row>
    <row r="2895" spans="1:7" x14ac:dyDescent="0.3">
      <c r="A2895"/>
      <c r="B2895"/>
      <c r="C2895"/>
      <c r="D2895" s="145"/>
      <c r="E2895" s="146"/>
      <c r="F2895" s="1"/>
      <c r="G2895"/>
    </row>
    <row r="2896" spans="1:7" x14ac:dyDescent="0.3">
      <c r="A2896"/>
      <c r="B2896"/>
      <c r="C2896"/>
      <c r="D2896" s="145"/>
      <c r="E2896" s="146"/>
      <c r="F2896" s="1"/>
      <c r="G2896"/>
    </row>
    <row r="2897" spans="1:7" x14ac:dyDescent="0.3">
      <c r="A2897"/>
      <c r="B2897"/>
      <c r="C2897"/>
      <c r="D2897" s="145"/>
      <c r="E2897" s="146"/>
      <c r="F2897" s="1"/>
      <c r="G2897"/>
    </row>
    <row r="2898" spans="1:7" x14ac:dyDescent="0.3">
      <c r="A2898"/>
      <c r="B2898"/>
      <c r="C2898"/>
      <c r="D2898" s="145"/>
      <c r="E2898" s="146"/>
      <c r="F2898" s="1"/>
      <c r="G2898"/>
    </row>
    <row r="2899" spans="1:7" x14ac:dyDescent="0.3">
      <c r="A2899"/>
      <c r="B2899"/>
      <c r="C2899"/>
      <c r="D2899" s="145"/>
      <c r="E2899" s="146"/>
      <c r="F2899" s="1"/>
      <c r="G2899"/>
    </row>
    <row r="2900" spans="1:7" x14ac:dyDescent="0.3">
      <c r="A2900"/>
      <c r="B2900"/>
      <c r="C2900"/>
      <c r="D2900" s="145"/>
      <c r="E2900" s="146"/>
      <c r="F2900" s="1"/>
      <c r="G2900"/>
    </row>
    <row r="2901" spans="1:7" x14ac:dyDescent="0.3">
      <c r="A2901"/>
      <c r="B2901"/>
      <c r="C2901"/>
      <c r="D2901" s="145"/>
      <c r="E2901" s="146"/>
      <c r="F2901" s="1"/>
      <c r="G2901"/>
    </row>
    <row r="2902" spans="1:7" x14ac:dyDescent="0.3">
      <c r="A2902"/>
      <c r="B2902"/>
      <c r="C2902"/>
      <c r="D2902" s="145"/>
      <c r="E2902" s="146"/>
      <c r="F2902" s="1"/>
      <c r="G2902"/>
    </row>
    <row r="2903" spans="1:7" x14ac:dyDescent="0.3">
      <c r="A2903"/>
      <c r="B2903"/>
      <c r="C2903"/>
      <c r="D2903" s="145"/>
      <c r="E2903" s="146"/>
      <c r="F2903" s="1"/>
      <c r="G2903"/>
    </row>
    <row r="2904" spans="1:7" x14ac:dyDescent="0.3">
      <c r="A2904"/>
      <c r="B2904"/>
      <c r="C2904"/>
      <c r="D2904" s="145"/>
      <c r="E2904" s="146"/>
      <c r="F2904" s="1"/>
      <c r="G2904"/>
    </row>
    <row r="2905" spans="1:7" x14ac:dyDescent="0.3">
      <c r="A2905"/>
      <c r="B2905"/>
      <c r="C2905"/>
      <c r="D2905" s="145"/>
      <c r="E2905" s="146"/>
      <c r="F2905" s="1"/>
      <c r="G2905"/>
    </row>
    <row r="2906" spans="1:7" x14ac:dyDescent="0.3">
      <c r="A2906"/>
      <c r="B2906"/>
      <c r="C2906"/>
      <c r="D2906" s="145"/>
      <c r="E2906" s="146"/>
      <c r="F2906" s="1"/>
      <c r="G2906"/>
    </row>
    <row r="2907" spans="1:7" x14ac:dyDescent="0.3">
      <c r="A2907"/>
      <c r="B2907"/>
      <c r="C2907"/>
      <c r="D2907" s="145"/>
      <c r="E2907" s="146"/>
      <c r="F2907" s="1"/>
      <c r="G2907"/>
    </row>
    <row r="2908" spans="1:7" x14ac:dyDescent="0.3">
      <c r="A2908"/>
      <c r="B2908"/>
      <c r="C2908"/>
      <c r="D2908" s="145"/>
      <c r="E2908" s="146"/>
      <c r="F2908" s="1"/>
      <c r="G2908"/>
    </row>
    <row r="2909" spans="1:7" x14ac:dyDescent="0.3">
      <c r="A2909"/>
      <c r="B2909"/>
      <c r="C2909"/>
      <c r="D2909" s="145"/>
      <c r="E2909" s="146"/>
      <c r="F2909" s="1"/>
      <c r="G2909"/>
    </row>
    <row r="2910" spans="1:7" x14ac:dyDescent="0.3">
      <c r="A2910"/>
      <c r="B2910"/>
      <c r="C2910"/>
      <c r="D2910" s="145"/>
      <c r="E2910" s="146"/>
      <c r="F2910" s="1"/>
      <c r="G2910"/>
    </row>
    <row r="2911" spans="1:7" x14ac:dyDescent="0.3">
      <c r="A2911"/>
      <c r="B2911"/>
      <c r="C2911"/>
      <c r="D2911" s="145"/>
      <c r="E2911" s="146"/>
      <c r="F2911" s="1"/>
      <c r="G2911"/>
    </row>
    <row r="2912" spans="1:7" x14ac:dyDescent="0.3">
      <c r="A2912"/>
      <c r="B2912"/>
      <c r="C2912"/>
      <c r="D2912" s="145"/>
      <c r="E2912" s="146"/>
      <c r="F2912" s="1"/>
      <c r="G2912"/>
    </row>
    <row r="2913" spans="1:7" x14ac:dyDescent="0.3">
      <c r="A2913"/>
      <c r="B2913"/>
      <c r="C2913"/>
      <c r="D2913" s="145"/>
      <c r="E2913" s="146"/>
      <c r="F2913" s="1"/>
      <c r="G2913"/>
    </row>
    <row r="2914" spans="1:7" x14ac:dyDescent="0.3">
      <c r="A2914"/>
      <c r="B2914"/>
      <c r="C2914"/>
      <c r="D2914" s="145"/>
      <c r="E2914" s="146"/>
      <c r="F2914" s="1"/>
      <c r="G2914"/>
    </row>
    <row r="2915" spans="1:7" x14ac:dyDescent="0.3">
      <c r="A2915"/>
      <c r="B2915"/>
      <c r="C2915"/>
      <c r="D2915" s="145"/>
      <c r="E2915" s="146"/>
      <c r="F2915" s="1"/>
      <c r="G2915"/>
    </row>
    <row r="2916" spans="1:7" x14ac:dyDescent="0.3">
      <c r="A2916"/>
      <c r="B2916"/>
      <c r="C2916"/>
      <c r="D2916" s="145"/>
      <c r="E2916" s="146"/>
      <c r="F2916" s="1"/>
      <c r="G2916"/>
    </row>
    <row r="2917" spans="1:7" x14ac:dyDescent="0.3">
      <c r="A2917"/>
      <c r="B2917"/>
      <c r="C2917"/>
      <c r="D2917" s="145"/>
      <c r="E2917" s="146"/>
      <c r="F2917" s="1"/>
      <c r="G2917"/>
    </row>
    <row r="2918" spans="1:7" x14ac:dyDescent="0.3">
      <c r="A2918"/>
      <c r="B2918"/>
      <c r="C2918"/>
      <c r="D2918" s="145"/>
      <c r="E2918" s="146"/>
      <c r="F2918" s="1"/>
      <c r="G2918"/>
    </row>
    <row r="2919" spans="1:7" x14ac:dyDescent="0.3">
      <c r="A2919"/>
      <c r="B2919"/>
      <c r="C2919"/>
      <c r="D2919" s="145"/>
      <c r="E2919" s="146"/>
      <c r="F2919" s="1"/>
      <c r="G2919"/>
    </row>
    <row r="2920" spans="1:7" x14ac:dyDescent="0.3">
      <c r="A2920"/>
      <c r="B2920"/>
      <c r="C2920"/>
      <c r="D2920" s="145"/>
      <c r="E2920" s="146"/>
      <c r="F2920" s="1"/>
      <c r="G2920"/>
    </row>
    <row r="2921" spans="1:7" x14ac:dyDescent="0.3">
      <c r="A2921"/>
      <c r="B2921"/>
      <c r="C2921"/>
      <c r="D2921" s="145"/>
      <c r="E2921" s="146"/>
      <c r="F2921" s="1"/>
      <c r="G2921"/>
    </row>
    <row r="2922" spans="1:7" x14ac:dyDescent="0.3">
      <c r="A2922"/>
      <c r="B2922"/>
      <c r="C2922"/>
      <c r="D2922" s="145"/>
      <c r="E2922" s="146"/>
      <c r="F2922" s="1"/>
      <c r="G2922"/>
    </row>
    <row r="2923" spans="1:7" x14ac:dyDescent="0.3">
      <c r="A2923"/>
      <c r="B2923"/>
      <c r="C2923"/>
      <c r="D2923" s="145"/>
      <c r="E2923" s="146"/>
      <c r="F2923" s="1"/>
      <c r="G2923"/>
    </row>
    <row r="2924" spans="1:7" x14ac:dyDescent="0.3">
      <c r="A2924"/>
      <c r="B2924"/>
      <c r="C2924"/>
      <c r="D2924" s="145"/>
      <c r="E2924" s="146"/>
      <c r="F2924" s="1"/>
      <c r="G2924"/>
    </row>
    <row r="2925" spans="1:7" x14ac:dyDescent="0.3">
      <c r="A2925"/>
      <c r="B2925"/>
      <c r="C2925"/>
      <c r="D2925" s="145"/>
      <c r="E2925" s="146"/>
      <c r="F2925" s="1"/>
      <c r="G2925"/>
    </row>
    <row r="2926" spans="1:7" x14ac:dyDescent="0.3">
      <c r="A2926"/>
      <c r="B2926"/>
      <c r="C2926"/>
      <c r="D2926" s="145"/>
      <c r="E2926" s="146"/>
      <c r="F2926" s="1"/>
      <c r="G2926"/>
    </row>
    <row r="2927" spans="1:7" x14ac:dyDescent="0.3">
      <c r="A2927"/>
      <c r="B2927"/>
      <c r="C2927"/>
      <c r="D2927" s="145"/>
      <c r="E2927" s="146"/>
      <c r="F2927" s="1"/>
      <c r="G2927"/>
    </row>
    <row r="2928" spans="1:7" x14ac:dyDescent="0.3">
      <c r="A2928"/>
      <c r="B2928"/>
      <c r="C2928"/>
      <c r="D2928" s="145"/>
      <c r="E2928" s="146"/>
      <c r="F2928" s="1"/>
      <c r="G2928"/>
    </row>
    <row r="2929" spans="1:7" x14ac:dyDescent="0.3">
      <c r="A2929"/>
      <c r="B2929"/>
      <c r="C2929"/>
      <c r="D2929" s="145"/>
      <c r="E2929" s="146"/>
      <c r="F2929" s="1"/>
      <c r="G2929"/>
    </row>
    <row r="2930" spans="1:7" x14ac:dyDescent="0.3">
      <c r="A2930"/>
      <c r="B2930"/>
      <c r="C2930"/>
      <c r="D2930" s="145"/>
      <c r="E2930" s="146"/>
      <c r="F2930" s="1"/>
      <c r="G2930"/>
    </row>
    <row r="2931" spans="1:7" x14ac:dyDescent="0.3">
      <c r="A2931"/>
      <c r="B2931"/>
      <c r="C2931"/>
      <c r="D2931" s="145"/>
      <c r="E2931" s="146"/>
      <c r="F2931" s="1"/>
      <c r="G2931"/>
    </row>
    <row r="2932" spans="1:7" x14ac:dyDescent="0.3">
      <c r="A2932"/>
      <c r="B2932"/>
      <c r="C2932"/>
      <c r="D2932" s="145"/>
      <c r="E2932" s="146"/>
      <c r="F2932" s="1"/>
      <c r="G2932"/>
    </row>
    <row r="2933" spans="1:7" x14ac:dyDescent="0.3">
      <c r="A2933"/>
      <c r="B2933"/>
      <c r="C2933"/>
      <c r="D2933" s="145"/>
      <c r="E2933" s="146"/>
      <c r="F2933" s="1"/>
      <c r="G2933"/>
    </row>
    <row r="2934" spans="1:7" x14ac:dyDescent="0.3">
      <c r="A2934"/>
      <c r="B2934"/>
      <c r="C2934"/>
      <c r="D2934" s="145"/>
      <c r="E2934" s="146"/>
      <c r="F2934" s="1"/>
      <c r="G2934"/>
    </row>
    <row r="2935" spans="1:7" x14ac:dyDescent="0.3">
      <c r="A2935"/>
      <c r="B2935"/>
      <c r="C2935"/>
      <c r="D2935" s="145"/>
      <c r="E2935" s="146"/>
      <c r="F2935" s="1"/>
      <c r="G2935"/>
    </row>
    <row r="2936" spans="1:7" x14ac:dyDescent="0.3">
      <c r="A2936"/>
      <c r="B2936"/>
      <c r="C2936"/>
      <c r="D2936" s="145"/>
      <c r="E2936" s="146"/>
      <c r="F2936" s="1"/>
      <c r="G2936"/>
    </row>
    <row r="2937" spans="1:7" x14ac:dyDescent="0.3">
      <c r="A2937"/>
      <c r="B2937"/>
      <c r="C2937"/>
      <c r="D2937" s="145"/>
      <c r="E2937" s="146"/>
      <c r="F2937" s="1"/>
      <c r="G2937"/>
    </row>
    <row r="2938" spans="1:7" x14ac:dyDescent="0.3">
      <c r="A2938"/>
      <c r="B2938"/>
      <c r="C2938"/>
      <c r="D2938" s="145"/>
      <c r="E2938" s="146"/>
      <c r="F2938" s="1"/>
      <c r="G2938"/>
    </row>
    <row r="2939" spans="1:7" x14ac:dyDescent="0.3">
      <c r="A2939"/>
      <c r="B2939"/>
      <c r="C2939"/>
      <c r="D2939" s="145"/>
      <c r="E2939" s="146"/>
      <c r="F2939" s="1"/>
      <c r="G2939"/>
    </row>
    <row r="2940" spans="1:7" x14ac:dyDescent="0.3">
      <c r="A2940"/>
      <c r="B2940"/>
      <c r="C2940"/>
      <c r="D2940" s="145"/>
      <c r="E2940" s="146"/>
      <c r="F2940" s="1"/>
      <c r="G2940"/>
    </row>
    <row r="2941" spans="1:7" x14ac:dyDescent="0.3">
      <c r="A2941"/>
      <c r="B2941"/>
      <c r="C2941"/>
      <c r="D2941" s="145"/>
      <c r="E2941" s="146"/>
      <c r="F2941" s="1"/>
      <c r="G2941"/>
    </row>
    <row r="2942" spans="1:7" x14ac:dyDescent="0.3">
      <c r="A2942"/>
      <c r="B2942"/>
      <c r="C2942"/>
      <c r="D2942" s="145"/>
      <c r="E2942" s="146"/>
      <c r="F2942" s="1"/>
      <c r="G2942"/>
    </row>
    <row r="2943" spans="1:7" x14ac:dyDescent="0.3">
      <c r="A2943"/>
      <c r="B2943"/>
      <c r="C2943"/>
      <c r="D2943" s="145"/>
      <c r="E2943" s="146"/>
      <c r="F2943" s="1"/>
      <c r="G2943"/>
    </row>
    <row r="2944" spans="1:7" x14ac:dyDescent="0.3">
      <c r="A2944"/>
      <c r="B2944"/>
      <c r="C2944"/>
      <c r="D2944" s="145"/>
      <c r="E2944" s="146"/>
      <c r="F2944" s="1"/>
      <c r="G2944"/>
    </row>
    <row r="2945" spans="1:7" x14ac:dyDescent="0.3">
      <c r="A2945"/>
      <c r="B2945"/>
      <c r="C2945"/>
      <c r="D2945" s="145"/>
      <c r="E2945" s="146"/>
      <c r="F2945" s="1"/>
      <c r="G2945"/>
    </row>
    <row r="2946" spans="1:7" x14ac:dyDescent="0.3">
      <c r="A2946"/>
      <c r="B2946"/>
      <c r="C2946"/>
      <c r="D2946" s="145"/>
      <c r="E2946" s="146"/>
      <c r="F2946" s="1"/>
      <c r="G2946"/>
    </row>
    <row r="2947" spans="1:7" x14ac:dyDescent="0.3">
      <c r="A2947"/>
      <c r="B2947"/>
      <c r="C2947"/>
      <c r="D2947" s="145"/>
      <c r="E2947" s="146"/>
      <c r="F2947" s="1"/>
      <c r="G2947"/>
    </row>
    <row r="2948" spans="1:7" x14ac:dyDescent="0.3">
      <c r="A2948"/>
      <c r="B2948"/>
      <c r="C2948"/>
      <c r="D2948" s="145"/>
      <c r="E2948" s="146"/>
      <c r="F2948" s="1"/>
      <c r="G2948"/>
    </row>
    <row r="2949" spans="1:7" x14ac:dyDescent="0.3">
      <c r="A2949"/>
      <c r="B2949"/>
      <c r="C2949"/>
      <c r="D2949" s="145"/>
      <c r="E2949" s="146"/>
      <c r="F2949" s="1"/>
      <c r="G2949"/>
    </row>
    <row r="2950" spans="1:7" x14ac:dyDescent="0.3">
      <c r="A2950"/>
      <c r="B2950"/>
      <c r="C2950"/>
      <c r="D2950" s="145"/>
      <c r="E2950" s="146"/>
      <c r="F2950" s="1"/>
      <c r="G2950"/>
    </row>
    <row r="2951" spans="1:7" x14ac:dyDescent="0.3">
      <c r="A2951"/>
      <c r="B2951"/>
      <c r="C2951"/>
      <c r="D2951" s="145"/>
      <c r="E2951" s="146"/>
      <c r="F2951" s="1"/>
      <c r="G2951"/>
    </row>
    <row r="2952" spans="1:7" x14ac:dyDescent="0.3">
      <c r="A2952"/>
      <c r="B2952"/>
      <c r="C2952"/>
      <c r="D2952" s="145"/>
      <c r="E2952" s="146"/>
      <c r="F2952" s="1"/>
      <c r="G2952"/>
    </row>
    <row r="2953" spans="1:7" x14ac:dyDescent="0.3">
      <c r="A2953"/>
      <c r="B2953"/>
      <c r="C2953"/>
      <c r="D2953" s="145"/>
      <c r="E2953" s="146"/>
      <c r="F2953" s="1"/>
      <c r="G2953"/>
    </row>
    <row r="2954" spans="1:7" x14ac:dyDescent="0.3">
      <c r="A2954"/>
      <c r="B2954"/>
      <c r="C2954"/>
      <c r="D2954" s="145"/>
      <c r="E2954" s="146"/>
      <c r="F2954" s="1"/>
      <c r="G2954"/>
    </row>
    <row r="2955" spans="1:7" x14ac:dyDescent="0.3">
      <c r="A2955"/>
      <c r="B2955"/>
      <c r="C2955"/>
      <c r="D2955" s="145"/>
      <c r="E2955" s="146"/>
      <c r="F2955" s="1"/>
      <c r="G2955"/>
    </row>
    <row r="2956" spans="1:7" x14ac:dyDescent="0.3">
      <c r="A2956"/>
      <c r="B2956"/>
      <c r="C2956"/>
      <c r="D2956" s="145"/>
      <c r="E2956" s="146"/>
      <c r="F2956" s="1"/>
      <c r="G2956"/>
    </row>
    <row r="2957" spans="1:7" x14ac:dyDescent="0.3">
      <c r="A2957"/>
      <c r="B2957"/>
      <c r="C2957"/>
      <c r="D2957" s="145"/>
      <c r="E2957" s="146"/>
      <c r="F2957" s="1"/>
      <c r="G2957"/>
    </row>
    <row r="2958" spans="1:7" x14ac:dyDescent="0.3">
      <c r="A2958"/>
      <c r="B2958"/>
      <c r="C2958"/>
      <c r="D2958" s="145"/>
      <c r="E2958" s="146"/>
      <c r="F2958" s="1"/>
      <c r="G2958"/>
    </row>
    <row r="2959" spans="1:7" x14ac:dyDescent="0.3">
      <c r="A2959"/>
      <c r="B2959"/>
      <c r="C2959"/>
      <c r="D2959" s="145"/>
      <c r="E2959" s="146"/>
      <c r="F2959" s="1"/>
      <c r="G2959"/>
    </row>
    <row r="2960" spans="1:7" x14ac:dyDescent="0.3">
      <c r="A2960"/>
      <c r="B2960"/>
      <c r="C2960"/>
      <c r="D2960" s="145"/>
      <c r="E2960" s="146"/>
      <c r="F2960" s="1"/>
      <c r="G2960"/>
    </row>
    <row r="2961" spans="1:7" x14ac:dyDescent="0.3">
      <c r="A2961"/>
      <c r="B2961"/>
      <c r="C2961"/>
      <c r="D2961" s="145"/>
      <c r="E2961" s="146"/>
      <c r="F2961" s="1"/>
      <c r="G2961"/>
    </row>
    <row r="2962" spans="1:7" x14ac:dyDescent="0.3">
      <c r="A2962"/>
      <c r="B2962"/>
      <c r="C2962"/>
      <c r="D2962" s="145"/>
      <c r="E2962" s="146"/>
      <c r="F2962" s="1"/>
      <c r="G2962"/>
    </row>
    <row r="2963" spans="1:7" x14ac:dyDescent="0.3">
      <c r="A2963"/>
      <c r="B2963"/>
      <c r="C2963"/>
      <c r="D2963" s="145"/>
      <c r="E2963" s="146"/>
      <c r="F2963" s="1"/>
      <c r="G2963"/>
    </row>
    <row r="2964" spans="1:7" x14ac:dyDescent="0.3">
      <c r="A2964"/>
      <c r="B2964"/>
      <c r="C2964"/>
      <c r="D2964" s="145"/>
      <c r="E2964" s="146"/>
      <c r="F2964" s="1"/>
      <c r="G2964"/>
    </row>
    <row r="2965" spans="1:7" x14ac:dyDescent="0.3">
      <c r="A2965"/>
      <c r="B2965"/>
      <c r="C2965"/>
      <c r="D2965" s="145"/>
      <c r="E2965" s="146"/>
      <c r="F2965" s="1"/>
      <c r="G2965"/>
    </row>
    <row r="2966" spans="1:7" x14ac:dyDescent="0.3">
      <c r="A2966"/>
      <c r="B2966"/>
      <c r="C2966"/>
      <c r="D2966" s="145"/>
      <c r="E2966" s="146"/>
      <c r="F2966" s="1"/>
      <c r="G2966"/>
    </row>
    <row r="2967" spans="1:7" x14ac:dyDescent="0.3">
      <c r="A2967"/>
      <c r="B2967"/>
      <c r="C2967"/>
      <c r="D2967" s="145"/>
      <c r="E2967" s="146"/>
      <c r="F2967" s="1"/>
      <c r="G2967"/>
    </row>
    <row r="2968" spans="1:7" x14ac:dyDescent="0.3">
      <c r="A2968"/>
      <c r="B2968"/>
      <c r="C2968"/>
      <c r="D2968" s="145"/>
      <c r="E2968" s="146"/>
      <c r="F2968" s="1"/>
      <c r="G2968"/>
    </row>
    <row r="2969" spans="1:7" x14ac:dyDescent="0.3">
      <c r="A2969"/>
      <c r="B2969"/>
      <c r="C2969"/>
      <c r="D2969" s="145"/>
      <c r="E2969" s="146"/>
      <c r="F2969" s="1"/>
      <c r="G2969"/>
    </row>
    <row r="2970" spans="1:7" x14ac:dyDescent="0.3">
      <c r="A2970"/>
      <c r="B2970"/>
      <c r="C2970"/>
      <c r="D2970" s="145"/>
      <c r="E2970" s="146"/>
      <c r="F2970" s="1"/>
      <c r="G2970"/>
    </row>
    <row r="2971" spans="1:7" x14ac:dyDescent="0.3">
      <c r="A2971"/>
      <c r="B2971"/>
      <c r="C2971"/>
      <c r="D2971" s="145"/>
      <c r="E2971" s="146"/>
      <c r="F2971" s="1"/>
      <c r="G2971"/>
    </row>
    <row r="2972" spans="1:7" x14ac:dyDescent="0.3">
      <c r="A2972"/>
      <c r="B2972"/>
      <c r="C2972"/>
      <c r="D2972" s="145"/>
      <c r="E2972" s="146"/>
      <c r="F2972" s="1"/>
      <c r="G2972"/>
    </row>
    <row r="2973" spans="1:7" x14ac:dyDescent="0.3">
      <c r="A2973"/>
      <c r="B2973"/>
      <c r="C2973"/>
      <c r="D2973" s="145"/>
      <c r="E2973" s="146"/>
      <c r="F2973" s="1"/>
      <c r="G2973"/>
    </row>
    <row r="2974" spans="1:7" x14ac:dyDescent="0.3">
      <c r="A2974"/>
      <c r="B2974"/>
      <c r="C2974"/>
      <c r="D2974" s="145"/>
      <c r="E2974" s="146"/>
      <c r="F2974" s="1"/>
      <c r="G2974"/>
    </row>
    <row r="2975" spans="1:7" x14ac:dyDescent="0.3">
      <c r="A2975"/>
      <c r="B2975"/>
      <c r="C2975"/>
      <c r="D2975" s="145"/>
      <c r="E2975" s="146"/>
      <c r="F2975" s="1"/>
      <c r="G2975"/>
    </row>
    <row r="2976" spans="1:7" x14ac:dyDescent="0.3">
      <c r="A2976"/>
      <c r="B2976"/>
      <c r="C2976"/>
      <c r="D2976" s="145"/>
      <c r="E2976" s="146"/>
      <c r="F2976" s="1"/>
      <c r="G2976"/>
    </row>
    <row r="2977" spans="1:7" x14ac:dyDescent="0.3">
      <c r="A2977"/>
      <c r="B2977"/>
      <c r="C2977"/>
      <c r="D2977" s="145"/>
      <c r="E2977" s="146"/>
      <c r="F2977" s="1"/>
      <c r="G2977"/>
    </row>
    <row r="2978" spans="1:7" x14ac:dyDescent="0.3">
      <c r="A2978"/>
      <c r="B2978"/>
      <c r="C2978"/>
      <c r="D2978" s="145"/>
      <c r="E2978" s="146"/>
      <c r="F2978" s="1"/>
      <c r="G2978"/>
    </row>
    <row r="2979" spans="1:7" x14ac:dyDescent="0.3">
      <c r="A2979"/>
      <c r="B2979"/>
      <c r="C2979"/>
      <c r="D2979" s="145"/>
      <c r="E2979" s="146"/>
      <c r="F2979" s="1"/>
      <c r="G2979"/>
    </row>
    <row r="2980" spans="1:7" x14ac:dyDescent="0.3">
      <c r="A2980"/>
      <c r="B2980"/>
      <c r="C2980"/>
      <c r="D2980" s="145"/>
      <c r="E2980" s="146"/>
      <c r="F2980" s="1"/>
      <c r="G2980"/>
    </row>
    <row r="2981" spans="1:7" x14ac:dyDescent="0.3">
      <c r="A2981"/>
      <c r="B2981"/>
      <c r="C2981"/>
      <c r="D2981" s="145"/>
      <c r="E2981" s="146"/>
      <c r="F2981" s="1"/>
      <c r="G2981"/>
    </row>
    <row r="2982" spans="1:7" x14ac:dyDescent="0.3">
      <c r="A2982"/>
      <c r="B2982"/>
      <c r="C2982"/>
      <c r="D2982" s="145"/>
      <c r="E2982" s="146"/>
      <c r="F2982" s="1"/>
      <c r="G2982"/>
    </row>
    <row r="2983" spans="1:7" x14ac:dyDescent="0.3">
      <c r="A2983"/>
      <c r="B2983"/>
      <c r="C2983"/>
      <c r="D2983" s="145"/>
      <c r="E2983" s="146"/>
      <c r="F2983" s="1"/>
      <c r="G2983"/>
    </row>
    <row r="2984" spans="1:7" x14ac:dyDescent="0.3">
      <c r="A2984"/>
      <c r="B2984"/>
      <c r="C2984"/>
      <c r="D2984" s="145"/>
      <c r="E2984" s="146"/>
      <c r="F2984" s="1"/>
      <c r="G2984"/>
    </row>
    <row r="2985" spans="1:7" x14ac:dyDescent="0.3">
      <c r="A2985"/>
      <c r="B2985"/>
      <c r="C2985"/>
      <c r="D2985" s="145"/>
      <c r="E2985" s="146"/>
      <c r="F2985" s="1"/>
      <c r="G2985"/>
    </row>
    <row r="2986" spans="1:7" x14ac:dyDescent="0.3">
      <c r="A2986"/>
      <c r="B2986"/>
      <c r="C2986"/>
      <c r="D2986" s="145"/>
      <c r="E2986" s="146"/>
      <c r="F2986" s="1"/>
      <c r="G2986"/>
    </row>
    <row r="2987" spans="1:7" x14ac:dyDescent="0.3">
      <c r="A2987"/>
      <c r="B2987"/>
      <c r="C2987"/>
      <c r="D2987" s="145"/>
      <c r="E2987" s="146"/>
      <c r="F2987" s="1"/>
      <c r="G2987"/>
    </row>
    <row r="2988" spans="1:7" x14ac:dyDescent="0.3">
      <c r="A2988"/>
      <c r="B2988"/>
      <c r="C2988"/>
      <c r="D2988" s="145"/>
      <c r="E2988" s="146"/>
      <c r="F2988" s="1"/>
      <c r="G2988"/>
    </row>
    <row r="2989" spans="1:7" x14ac:dyDescent="0.3">
      <c r="A2989"/>
      <c r="B2989"/>
      <c r="C2989"/>
      <c r="D2989" s="145"/>
      <c r="E2989" s="146"/>
      <c r="F2989" s="1"/>
      <c r="G2989"/>
    </row>
    <row r="2990" spans="1:7" x14ac:dyDescent="0.3">
      <c r="A2990"/>
      <c r="B2990"/>
      <c r="C2990"/>
      <c r="D2990" s="145"/>
      <c r="E2990" s="146"/>
      <c r="F2990" s="1"/>
      <c r="G2990"/>
    </row>
    <row r="2991" spans="1:7" x14ac:dyDescent="0.3">
      <c r="A2991"/>
      <c r="B2991"/>
      <c r="C2991"/>
      <c r="D2991" s="145"/>
      <c r="E2991" s="146"/>
      <c r="F2991" s="1"/>
      <c r="G2991"/>
    </row>
    <row r="2992" spans="1:7" x14ac:dyDescent="0.3">
      <c r="A2992"/>
      <c r="B2992"/>
      <c r="C2992"/>
      <c r="D2992" s="145"/>
      <c r="E2992" s="146"/>
      <c r="F2992" s="1"/>
      <c r="G2992"/>
    </row>
    <row r="2993" spans="1:7" x14ac:dyDescent="0.3">
      <c r="A2993"/>
      <c r="B2993"/>
      <c r="C2993"/>
      <c r="D2993" s="145"/>
      <c r="E2993" s="146"/>
      <c r="F2993" s="1"/>
      <c r="G2993"/>
    </row>
    <row r="2994" spans="1:7" x14ac:dyDescent="0.3">
      <c r="A2994"/>
      <c r="B2994"/>
      <c r="C2994"/>
      <c r="D2994" s="145"/>
      <c r="E2994" s="146"/>
      <c r="F2994" s="1"/>
      <c r="G2994"/>
    </row>
    <row r="2995" spans="1:7" x14ac:dyDescent="0.3">
      <c r="A2995"/>
      <c r="B2995"/>
      <c r="C2995"/>
      <c r="D2995" s="145"/>
      <c r="E2995" s="146"/>
      <c r="F2995" s="1"/>
      <c r="G2995"/>
    </row>
    <row r="2996" spans="1:7" x14ac:dyDescent="0.3">
      <c r="A2996"/>
      <c r="B2996"/>
      <c r="C2996"/>
      <c r="D2996" s="145"/>
      <c r="E2996" s="146"/>
      <c r="F2996" s="1"/>
      <c r="G2996"/>
    </row>
    <row r="2997" spans="1:7" x14ac:dyDescent="0.3">
      <c r="A2997"/>
      <c r="B2997"/>
      <c r="C2997"/>
      <c r="D2997" s="145"/>
      <c r="E2997" s="146"/>
      <c r="F2997" s="1"/>
      <c r="G2997"/>
    </row>
    <row r="2998" spans="1:7" x14ac:dyDescent="0.3">
      <c r="A2998"/>
      <c r="B2998"/>
      <c r="C2998"/>
      <c r="D2998" s="145"/>
      <c r="E2998" s="146"/>
      <c r="F2998" s="1"/>
      <c r="G2998"/>
    </row>
    <row r="2999" spans="1:7" x14ac:dyDescent="0.3">
      <c r="A2999"/>
      <c r="B2999"/>
      <c r="C2999"/>
      <c r="D2999" s="145"/>
      <c r="E2999" s="146"/>
      <c r="F2999" s="1"/>
      <c r="G2999"/>
    </row>
    <row r="3000" spans="1:7" x14ac:dyDescent="0.3">
      <c r="A3000"/>
      <c r="B3000"/>
      <c r="C3000"/>
      <c r="D3000" s="145"/>
      <c r="E3000" s="146"/>
      <c r="F3000" s="1"/>
      <c r="G3000"/>
    </row>
    <row r="3001" spans="1:7" x14ac:dyDescent="0.3">
      <c r="A3001"/>
      <c r="B3001"/>
      <c r="C3001"/>
      <c r="D3001" s="145"/>
      <c r="E3001" s="146"/>
      <c r="F3001" s="1"/>
      <c r="G3001"/>
    </row>
    <row r="3002" spans="1:7" x14ac:dyDescent="0.3">
      <c r="A3002"/>
      <c r="B3002"/>
      <c r="C3002"/>
      <c r="D3002" s="145"/>
      <c r="E3002" s="146"/>
      <c r="F3002" s="1"/>
      <c r="G3002"/>
    </row>
    <row r="3003" spans="1:7" x14ac:dyDescent="0.3">
      <c r="A3003"/>
      <c r="B3003"/>
      <c r="C3003"/>
      <c r="D3003" s="145"/>
      <c r="E3003" s="146"/>
      <c r="F3003" s="1"/>
      <c r="G3003"/>
    </row>
    <row r="3004" spans="1:7" x14ac:dyDescent="0.3">
      <c r="A3004"/>
      <c r="B3004"/>
      <c r="C3004"/>
      <c r="D3004" s="145"/>
      <c r="E3004" s="146"/>
      <c r="F3004" s="1"/>
      <c r="G3004"/>
    </row>
    <row r="3005" spans="1:7" x14ac:dyDescent="0.3">
      <c r="A3005"/>
      <c r="B3005"/>
      <c r="C3005"/>
      <c r="D3005" s="145"/>
      <c r="E3005" s="146"/>
      <c r="F3005" s="1"/>
      <c r="G3005"/>
    </row>
    <row r="3006" spans="1:7" x14ac:dyDescent="0.3">
      <c r="A3006"/>
      <c r="B3006"/>
      <c r="C3006"/>
      <c r="D3006" s="145"/>
      <c r="E3006" s="146"/>
      <c r="F3006" s="1"/>
      <c r="G3006"/>
    </row>
    <row r="3007" spans="1:7" x14ac:dyDescent="0.3">
      <c r="A3007"/>
      <c r="B3007"/>
      <c r="C3007"/>
      <c r="D3007" s="145"/>
      <c r="E3007" s="146"/>
      <c r="F3007" s="1"/>
      <c r="G3007"/>
    </row>
    <row r="3008" spans="1:7" x14ac:dyDescent="0.3">
      <c r="A3008"/>
      <c r="B3008"/>
      <c r="C3008"/>
      <c r="D3008" s="145"/>
      <c r="E3008" s="146"/>
      <c r="F3008" s="1"/>
      <c r="G3008"/>
    </row>
    <row r="3009" spans="1:7" x14ac:dyDescent="0.3">
      <c r="A3009"/>
      <c r="B3009"/>
      <c r="C3009"/>
      <c r="D3009" s="145"/>
      <c r="E3009" s="146"/>
      <c r="F3009" s="1"/>
      <c r="G3009"/>
    </row>
    <row r="3010" spans="1:7" x14ac:dyDescent="0.3">
      <c r="A3010"/>
      <c r="B3010"/>
      <c r="C3010"/>
      <c r="D3010" s="145"/>
      <c r="E3010" s="146"/>
      <c r="F3010" s="1"/>
      <c r="G3010"/>
    </row>
    <row r="3011" spans="1:7" x14ac:dyDescent="0.3">
      <c r="A3011"/>
      <c r="B3011"/>
      <c r="C3011"/>
      <c r="D3011" s="145"/>
      <c r="E3011" s="146"/>
      <c r="F3011" s="1"/>
      <c r="G3011"/>
    </row>
    <row r="3012" spans="1:7" x14ac:dyDescent="0.3">
      <c r="A3012"/>
      <c r="B3012"/>
      <c r="C3012"/>
      <c r="D3012" s="145"/>
      <c r="E3012" s="146"/>
      <c r="F3012" s="1"/>
      <c r="G3012"/>
    </row>
    <row r="3013" spans="1:7" x14ac:dyDescent="0.3">
      <c r="A3013"/>
      <c r="B3013"/>
      <c r="C3013"/>
      <c r="D3013" s="145"/>
      <c r="E3013" s="146"/>
      <c r="F3013" s="1"/>
      <c r="G3013"/>
    </row>
    <row r="3014" spans="1:7" x14ac:dyDescent="0.3">
      <c r="A3014"/>
      <c r="B3014"/>
      <c r="C3014"/>
      <c r="D3014" s="145"/>
      <c r="E3014" s="146"/>
      <c r="F3014" s="1"/>
      <c r="G3014"/>
    </row>
    <row r="3015" spans="1:7" x14ac:dyDescent="0.3">
      <c r="A3015"/>
      <c r="B3015"/>
      <c r="C3015"/>
      <c r="D3015" s="145"/>
      <c r="E3015" s="146"/>
      <c r="F3015" s="1"/>
      <c r="G3015"/>
    </row>
    <row r="3016" spans="1:7" x14ac:dyDescent="0.3">
      <c r="A3016"/>
      <c r="B3016"/>
      <c r="C3016"/>
      <c r="D3016" s="145"/>
      <c r="E3016" s="146"/>
      <c r="F3016" s="1"/>
      <c r="G3016"/>
    </row>
    <row r="3017" spans="1:7" x14ac:dyDescent="0.3">
      <c r="A3017"/>
      <c r="B3017"/>
      <c r="C3017"/>
      <c r="D3017" s="145"/>
      <c r="E3017" s="146"/>
      <c r="F3017" s="1"/>
      <c r="G3017"/>
    </row>
    <row r="3018" spans="1:7" x14ac:dyDescent="0.3">
      <c r="A3018"/>
      <c r="B3018"/>
      <c r="C3018"/>
      <c r="D3018" s="145"/>
      <c r="E3018" s="146"/>
      <c r="F3018" s="1"/>
      <c r="G3018"/>
    </row>
    <row r="3019" spans="1:7" x14ac:dyDescent="0.3">
      <c r="A3019"/>
      <c r="B3019"/>
      <c r="C3019"/>
      <c r="D3019" s="145"/>
      <c r="E3019" s="146"/>
      <c r="F3019" s="1"/>
      <c r="G3019"/>
    </row>
    <row r="3020" spans="1:7" x14ac:dyDescent="0.3">
      <c r="A3020"/>
      <c r="B3020"/>
      <c r="C3020"/>
      <c r="D3020" s="145"/>
      <c r="E3020" s="146"/>
      <c r="F3020" s="1"/>
      <c r="G3020"/>
    </row>
    <row r="3021" spans="1:7" x14ac:dyDescent="0.3">
      <c r="A3021"/>
      <c r="B3021"/>
      <c r="C3021"/>
      <c r="D3021" s="145"/>
      <c r="E3021" s="146"/>
      <c r="F3021" s="1"/>
      <c r="G3021"/>
    </row>
    <row r="3022" spans="1:7" x14ac:dyDescent="0.3">
      <c r="A3022"/>
      <c r="B3022"/>
      <c r="C3022"/>
      <c r="D3022" s="145"/>
      <c r="E3022" s="146"/>
      <c r="F3022" s="1"/>
      <c r="G3022"/>
    </row>
    <row r="3023" spans="1:7" x14ac:dyDescent="0.3">
      <c r="A3023"/>
      <c r="B3023"/>
      <c r="C3023"/>
      <c r="D3023" s="145"/>
      <c r="E3023" s="146"/>
      <c r="F3023" s="1"/>
      <c r="G3023"/>
    </row>
    <row r="3024" spans="1:7" x14ac:dyDescent="0.3">
      <c r="A3024"/>
      <c r="B3024"/>
      <c r="C3024"/>
      <c r="D3024" s="145"/>
      <c r="E3024" s="146"/>
      <c r="F3024" s="1"/>
      <c r="G3024"/>
    </row>
    <row r="3025" spans="1:7" x14ac:dyDescent="0.3">
      <c r="A3025"/>
      <c r="B3025"/>
      <c r="C3025"/>
      <c r="D3025" s="145"/>
      <c r="E3025" s="146"/>
      <c r="F3025" s="1"/>
      <c r="G3025"/>
    </row>
    <row r="3026" spans="1:7" x14ac:dyDescent="0.3">
      <c r="A3026"/>
      <c r="B3026"/>
      <c r="C3026"/>
      <c r="D3026" s="145"/>
      <c r="E3026" s="146"/>
      <c r="F3026" s="1"/>
      <c r="G3026"/>
    </row>
    <row r="3027" spans="1:7" x14ac:dyDescent="0.3">
      <c r="A3027"/>
      <c r="B3027"/>
      <c r="C3027"/>
      <c r="D3027" s="145"/>
      <c r="E3027" s="146"/>
      <c r="F3027" s="1"/>
      <c r="G3027"/>
    </row>
    <row r="3028" spans="1:7" x14ac:dyDescent="0.3">
      <c r="A3028"/>
      <c r="B3028"/>
      <c r="C3028"/>
      <c r="D3028" s="145"/>
      <c r="E3028" s="146"/>
      <c r="F3028" s="1"/>
      <c r="G3028"/>
    </row>
    <row r="3029" spans="1:7" x14ac:dyDescent="0.3">
      <c r="A3029"/>
      <c r="B3029"/>
      <c r="C3029"/>
      <c r="D3029" s="145"/>
      <c r="E3029" s="146"/>
      <c r="F3029" s="1"/>
      <c r="G3029"/>
    </row>
    <row r="3030" spans="1:7" x14ac:dyDescent="0.3">
      <c r="A3030"/>
      <c r="B3030"/>
      <c r="C3030"/>
      <c r="D3030" s="145"/>
      <c r="E3030" s="146"/>
      <c r="F3030" s="1"/>
      <c r="G3030"/>
    </row>
    <row r="3031" spans="1:7" x14ac:dyDescent="0.3">
      <c r="A3031"/>
      <c r="B3031"/>
      <c r="C3031"/>
      <c r="D3031" s="145"/>
      <c r="E3031" s="146"/>
      <c r="F3031" s="1"/>
      <c r="G3031"/>
    </row>
    <row r="3032" spans="1:7" x14ac:dyDescent="0.3">
      <c r="A3032"/>
      <c r="B3032"/>
      <c r="C3032"/>
      <c r="D3032" s="145"/>
      <c r="E3032" s="146"/>
      <c r="F3032" s="1"/>
      <c r="G3032"/>
    </row>
    <row r="3033" spans="1:7" x14ac:dyDescent="0.3">
      <c r="A3033"/>
      <c r="B3033"/>
      <c r="C3033"/>
      <c r="D3033" s="145"/>
      <c r="E3033" s="146"/>
      <c r="F3033" s="1"/>
      <c r="G3033"/>
    </row>
    <row r="3034" spans="1:7" x14ac:dyDescent="0.3">
      <c r="A3034"/>
      <c r="B3034"/>
      <c r="C3034"/>
      <c r="D3034" s="145"/>
      <c r="E3034" s="146"/>
      <c r="F3034" s="1"/>
      <c r="G3034"/>
    </row>
    <row r="3035" spans="1:7" x14ac:dyDescent="0.3">
      <c r="A3035"/>
      <c r="B3035"/>
      <c r="C3035"/>
      <c r="D3035" s="145"/>
      <c r="E3035" s="146"/>
      <c r="F3035" s="1"/>
      <c r="G3035"/>
    </row>
    <row r="3036" spans="1:7" x14ac:dyDescent="0.3">
      <c r="A3036"/>
      <c r="B3036"/>
      <c r="C3036"/>
      <c r="D3036" s="145"/>
      <c r="E3036" s="146"/>
      <c r="F3036" s="1"/>
      <c r="G3036"/>
    </row>
    <row r="3037" spans="1:7" x14ac:dyDescent="0.3">
      <c r="A3037"/>
      <c r="B3037"/>
      <c r="C3037"/>
      <c r="D3037" s="145"/>
      <c r="E3037" s="146"/>
      <c r="F3037" s="1"/>
      <c r="G3037"/>
    </row>
    <row r="3038" spans="1:7" x14ac:dyDescent="0.3">
      <c r="A3038"/>
      <c r="B3038"/>
      <c r="C3038"/>
      <c r="D3038" s="145"/>
      <c r="E3038" s="146"/>
      <c r="F3038" s="1"/>
      <c r="G3038"/>
    </row>
    <row r="3039" spans="1:7" x14ac:dyDescent="0.3">
      <c r="A3039"/>
      <c r="B3039"/>
      <c r="C3039"/>
      <c r="D3039" s="145"/>
      <c r="E3039" s="146"/>
      <c r="F3039" s="1"/>
      <c r="G3039"/>
    </row>
    <row r="3040" spans="1:7" x14ac:dyDescent="0.3">
      <c r="A3040"/>
      <c r="B3040"/>
      <c r="C3040"/>
      <c r="D3040" s="145"/>
      <c r="E3040" s="146"/>
      <c r="F3040" s="1"/>
      <c r="G3040"/>
    </row>
    <row r="3041" spans="1:7" x14ac:dyDescent="0.3">
      <c r="A3041"/>
      <c r="B3041"/>
      <c r="C3041"/>
      <c r="D3041" s="145"/>
      <c r="E3041" s="146"/>
      <c r="F3041" s="1"/>
      <c r="G3041"/>
    </row>
    <row r="3042" spans="1:7" x14ac:dyDescent="0.3">
      <c r="A3042"/>
      <c r="B3042"/>
      <c r="C3042"/>
      <c r="D3042" s="145"/>
      <c r="E3042" s="146"/>
      <c r="F3042" s="1"/>
      <c r="G3042"/>
    </row>
    <row r="3043" spans="1:7" x14ac:dyDescent="0.3">
      <c r="A3043"/>
      <c r="B3043"/>
      <c r="C3043"/>
      <c r="D3043" s="145"/>
      <c r="E3043" s="146"/>
      <c r="F3043" s="1"/>
      <c r="G3043"/>
    </row>
    <row r="3044" spans="1:7" x14ac:dyDescent="0.3">
      <c r="A3044"/>
      <c r="B3044"/>
      <c r="C3044"/>
      <c r="D3044" s="145"/>
      <c r="E3044" s="146"/>
      <c r="F3044" s="1"/>
      <c r="G3044"/>
    </row>
    <row r="3045" spans="1:7" x14ac:dyDescent="0.3">
      <c r="A3045"/>
      <c r="B3045"/>
      <c r="C3045"/>
      <c r="D3045" s="145"/>
      <c r="E3045" s="146"/>
      <c r="F3045" s="1"/>
      <c r="G3045"/>
    </row>
    <row r="3046" spans="1:7" x14ac:dyDescent="0.3">
      <c r="A3046"/>
      <c r="B3046"/>
      <c r="C3046"/>
      <c r="D3046" s="145"/>
      <c r="E3046" s="146"/>
      <c r="F3046" s="1"/>
      <c r="G3046"/>
    </row>
    <row r="3047" spans="1:7" x14ac:dyDescent="0.3">
      <c r="A3047"/>
      <c r="B3047"/>
      <c r="C3047"/>
      <c r="D3047" s="145"/>
      <c r="E3047" s="146"/>
      <c r="F3047" s="1"/>
      <c r="G3047"/>
    </row>
    <row r="3048" spans="1:7" x14ac:dyDescent="0.3">
      <c r="A3048"/>
      <c r="B3048"/>
      <c r="C3048"/>
      <c r="D3048" s="145"/>
      <c r="E3048" s="146"/>
      <c r="F3048" s="1"/>
      <c r="G3048"/>
    </row>
    <row r="3049" spans="1:7" x14ac:dyDescent="0.3">
      <c r="A3049"/>
      <c r="B3049"/>
      <c r="C3049"/>
      <c r="D3049" s="145"/>
      <c r="E3049" s="146"/>
      <c r="F3049" s="1"/>
      <c r="G3049"/>
    </row>
    <row r="3050" spans="1:7" x14ac:dyDescent="0.3">
      <c r="A3050"/>
      <c r="B3050"/>
      <c r="C3050"/>
      <c r="D3050" s="145"/>
      <c r="E3050" s="146"/>
      <c r="F3050" s="1"/>
      <c r="G3050"/>
    </row>
    <row r="3051" spans="1:7" x14ac:dyDescent="0.3">
      <c r="A3051"/>
      <c r="B3051"/>
      <c r="C3051"/>
      <c r="D3051" s="145"/>
      <c r="E3051" s="146"/>
      <c r="F3051" s="1"/>
      <c r="G3051"/>
    </row>
    <row r="3052" spans="1:7" x14ac:dyDescent="0.3">
      <c r="A3052"/>
      <c r="B3052"/>
      <c r="C3052"/>
      <c r="D3052" s="145"/>
      <c r="E3052" s="146"/>
      <c r="F3052" s="1"/>
      <c r="G3052"/>
    </row>
    <row r="3053" spans="1:7" x14ac:dyDescent="0.3">
      <c r="A3053"/>
      <c r="B3053"/>
      <c r="C3053"/>
      <c r="D3053" s="145"/>
      <c r="E3053" s="146"/>
      <c r="F3053" s="1"/>
      <c r="G3053"/>
    </row>
    <row r="3054" spans="1:7" x14ac:dyDescent="0.3">
      <c r="A3054"/>
      <c r="B3054"/>
      <c r="C3054"/>
      <c r="D3054" s="145"/>
      <c r="E3054" s="146"/>
      <c r="F3054" s="1"/>
      <c r="G3054"/>
    </row>
    <row r="3055" spans="1:7" x14ac:dyDescent="0.3">
      <c r="A3055"/>
      <c r="B3055"/>
      <c r="C3055"/>
      <c r="D3055" s="145"/>
      <c r="E3055" s="146"/>
      <c r="F3055" s="1"/>
      <c r="G3055"/>
    </row>
    <row r="3056" spans="1:7" x14ac:dyDescent="0.3">
      <c r="A3056"/>
      <c r="B3056"/>
      <c r="C3056"/>
      <c r="D3056" s="145"/>
      <c r="E3056" s="146"/>
      <c r="F3056" s="1"/>
      <c r="G3056"/>
    </row>
    <row r="3057" spans="1:7" x14ac:dyDescent="0.3">
      <c r="A3057"/>
      <c r="B3057"/>
      <c r="C3057"/>
      <c r="D3057" s="145"/>
      <c r="E3057" s="146"/>
      <c r="F3057" s="1"/>
      <c r="G3057"/>
    </row>
    <row r="3058" spans="1:7" x14ac:dyDescent="0.3">
      <c r="A3058"/>
      <c r="B3058"/>
      <c r="C3058"/>
      <c r="D3058" s="145"/>
      <c r="E3058" s="146"/>
      <c r="F3058" s="1"/>
      <c r="G3058"/>
    </row>
    <row r="3059" spans="1:7" x14ac:dyDescent="0.3">
      <c r="A3059"/>
      <c r="B3059"/>
      <c r="C3059"/>
      <c r="D3059" s="145"/>
      <c r="E3059" s="146"/>
      <c r="F3059" s="1"/>
      <c r="G3059"/>
    </row>
    <row r="3060" spans="1:7" x14ac:dyDescent="0.3">
      <c r="A3060"/>
      <c r="B3060"/>
      <c r="C3060"/>
      <c r="D3060" s="145"/>
      <c r="E3060" s="146"/>
      <c r="F3060" s="1"/>
      <c r="G3060"/>
    </row>
    <row r="3061" spans="1:7" x14ac:dyDescent="0.3">
      <c r="A3061"/>
      <c r="B3061"/>
      <c r="C3061"/>
      <c r="D3061" s="145"/>
      <c r="E3061" s="146"/>
      <c r="F3061" s="1"/>
      <c r="G3061"/>
    </row>
    <row r="3062" spans="1:7" x14ac:dyDescent="0.3">
      <c r="A3062"/>
      <c r="B3062"/>
      <c r="C3062"/>
      <c r="D3062" s="145"/>
      <c r="E3062" s="146"/>
      <c r="F3062" s="1"/>
      <c r="G3062"/>
    </row>
    <row r="3063" spans="1:7" x14ac:dyDescent="0.3">
      <c r="A3063"/>
      <c r="B3063"/>
      <c r="C3063"/>
      <c r="D3063" s="145"/>
      <c r="E3063" s="146"/>
      <c r="F3063" s="1"/>
      <c r="G3063"/>
    </row>
    <row r="3064" spans="1:7" x14ac:dyDescent="0.3">
      <c r="A3064"/>
      <c r="B3064"/>
      <c r="C3064"/>
      <c r="D3064" s="145"/>
      <c r="E3064" s="146"/>
      <c r="F3064" s="1"/>
      <c r="G3064"/>
    </row>
    <row r="3065" spans="1:7" x14ac:dyDescent="0.3">
      <c r="A3065"/>
      <c r="B3065"/>
      <c r="C3065"/>
      <c r="D3065" s="145"/>
      <c r="E3065" s="146"/>
      <c r="F3065" s="1"/>
      <c r="G3065"/>
    </row>
    <row r="3066" spans="1:7" x14ac:dyDescent="0.3">
      <c r="A3066"/>
      <c r="B3066"/>
      <c r="C3066"/>
      <c r="D3066" s="145"/>
      <c r="E3066" s="146"/>
      <c r="F3066" s="1"/>
      <c r="G3066"/>
    </row>
    <row r="3067" spans="1:7" x14ac:dyDescent="0.3">
      <c r="A3067"/>
      <c r="B3067"/>
      <c r="C3067"/>
      <c r="D3067" s="145"/>
      <c r="E3067" s="146"/>
      <c r="F3067" s="1"/>
      <c r="G3067"/>
    </row>
    <row r="3068" spans="1:7" x14ac:dyDescent="0.3">
      <c r="A3068"/>
      <c r="B3068"/>
      <c r="C3068"/>
      <c r="D3068" s="145"/>
      <c r="E3068" s="146"/>
      <c r="F3068" s="1"/>
      <c r="G3068"/>
    </row>
    <row r="3069" spans="1:7" x14ac:dyDescent="0.3">
      <c r="A3069"/>
      <c r="B3069"/>
      <c r="C3069"/>
      <c r="D3069" s="145"/>
      <c r="E3069" s="146"/>
      <c r="F3069" s="1"/>
      <c r="G3069"/>
    </row>
    <row r="3070" spans="1:7" x14ac:dyDescent="0.3">
      <c r="A3070"/>
      <c r="B3070"/>
      <c r="C3070"/>
      <c r="D3070" s="145"/>
      <c r="E3070" s="146"/>
      <c r="F3070" s="1"/>
      <c r="G3070"/>
    </row>
    <row r="3071" spans="1:7" x14ac:dyDescent="0.3">
      <c r="A3071"/>
      <c r="B3071"/>
      <c r="C3071"/>
      <c r="D3071" s="145"/>
      <c r="E3071" s="146"/>
      <c r="F3071" s="1"/>
      <c r="G3071"/>
    </row>
    <row r="3072" spans="1:7" x14ac:dyDescent="0.3">
      <c r="A3072"/>
      <c r="B3072"/>
      <c r="C3072"/>
      <c r="D3072" s="145"/>
      <c r="E3072" s="146"/>
      <c r="F3072" s="1"/>
      <c r="G3072"/>
    </row>
    <row r="3073" spans="1:7" x14ac:dyDescent="0.3">
      <c r="A3073"/>
      <c r="B3073"/>
      <c r="C3073"/>
      <c r="D3073" s="145"/>
      <c r="E3073" s="146"/>
      <c r="F3073" s="1"/>
      <c r="G3073"/>
    </row>
    <row r="3074" spans="1:7" x14ac:dyDescent="0.3">
      <c r="A3074"/>
      <c r="B3074"/>
      <c r="C3074"/>
      <c r="D3074" s="145"/>
      <c r="E3074" s="146"/>
      <c r="F3074" s="1"/>
      <c r="G3074"/>
    </row>
    <row r="3075" spans="1:7" x14ac:dyDescent="0.3">
      <c r="A3075"/>
      <c r="B3075"/>
      <c r="C3075"/>
      <c r="D3075" s="145"/>
      <c r="E3075" s="146"/>
      <c r="F3075" s="1"/>
      <c r="G3075"/>
    </row>
    <row r="3076" spans="1:7" x14ac:dyDescent="0.3">
      <c r="A3076"/>
      <c r="B3076"/>
      <c r="C3076"/>
      <c r="D3076" s="145"/>
      <c r="E3076" s="146"/>
      <c r="F3076" s="1"/>
      <c r="G3076"/>
    </row>
    <row r="3077" spans="1:7" x14ac:dyDescent="0.3">
      <c r="A3077"/>
      <c r="B3077"/>
      <c r="C3077"/>
      <c r="D3077" s="145"/>
      <c r="E3077" s="146"/>
      <c r="F3077" s="1"/>
      <c r="G3077"/>
    </row>
    <row r="3078" spans="1:7" x14ac:dyDescent="0.3">
      <c r="A3078"/>
      <c r="B3078"/>
      <c r="C3078"/>
      <c r="D3078" s="145"/>
      <c r="E3078" s="146"/>
      <c r="F3078" s="1"/>
      <c r="G3078"/>
    </row>
    <row r="3079" spans="1:7" x14ac:dyDescent="0.3">
      <c r="A3079"/>
      <c r="B3079"/>
      <c r="C3079"/>
      <c r="D3079" s="145"/>
      <c r="E3079" s="146"/>
      <c r="F3079" s="1"/>
      <c r="G3079"/>
    </row>
    <row r="3080" spans="1:7" x14ac:dyDescent="0.3">
      <c r="A3080"/>
      <c r="B3080"/>
      <c r="C3080"/>
      <c r="D3080" s="145"/>
      <c r="E3080" s="146"/>
      <c r="F3080" s="1"/>
      <c r="G3080"/>
    </row>
    <row r="3081" spans="1:7" x14ac:dyDescent="0.3">
      <c r="A3081"/>
      <c r="B3081"/>
      <c r="C3081"/>
      <c r="D3081" s="145"/>
      <c r="E3081" s="146"/>
      <c r="F3081" s="1"/>
      <c r="G3081"/>
    </row>
    <row r="3082" spans="1:7" x14ac:dyDescent="0.3">
      <c r="A3082"/>
      <c r="B3082"/>
      <c r="C3082"/>
      <c r="D3082" s="145"/>
      <c r="E3082" s="146"/>
      <c r="F3082" s="1"/>
      <c r="G3082"/>
    </row>
    <row r="3083" spans="1:7" x14ac:dyDescent="0.3">
      <c r="A3083"/>
      <c r="B3083"/>
      <c r="C3083"/>
      <c r="D3083" s="145"/>
      <c r="E3083" s="146"/>
      <c r="F3083" s="1"/>
      <c r="G3083"/>
    </row>
    <row r="3084" spans="1:7" x14ac:dyDescent="0.3">
      <c r="A3084"/>
      <c r="B3084"/>
      <c r="C3084"/>
      <c r="D3084" s="145"/>
      <c r="E3084" s="146"/>
      <c r="F3084" s="1"/>
      <c r="G3084"/>
    </row>
    <row r="3085" spans="1:7" x14ac:dyDescent="0.3">
      <c r="A3085"/>
      <c r="B3085"/>
      <c r="C3085"/>
      <c r="D3085" s="145"/>
      <c r="E3085" s="146"/>
      <c r="F3085" s="1"/>
      <c r="G3085"/>
    </row>
    <row r="3086" spans="1:7" x14ac:dyDescent="0.3">
      <c r="A3086"/>
      <c r="B3086"/>
      <c r="C3086"/>
      <c r="D3086" s="145"/>
      <c r="E3086" s="146"/>
      <c r="F3086" s="1"/>
      <c r="G3086"/>
    </row>
    <row r="3087" spans="1:7" x14ac:dyDescent="0.3">
      <c r="A3087"/>
      <c r="B3087"/>
      <c r="C3087"/>
      <c r="D3087" s="145"/>
      <c r="E3087" s="146"/>
      <c r="F3087" s="1"/>
      <c r="G3087"/>
    </row>
    <row r="3088" spans="1:7" x14ac:dyDescent="0.3">
      <c r="A3088"/>
      <c r="B3088"/>
      <c r="C3088"/>
      <c r="D3088" s="145"/>
      <c r="E3088" s="146"/>
      <c r="F3088" s="1"/>
      <c r="G3088"/>
    </row>
    <row r="3089" spans="1:7" x14ac:dyDescent="0.3">
      <c r="A3089"/>
      <c r="B3089"/>
      <c r="C3089"/>
      <c r="D3089" s="145"/>
      <c r="E3089" s="146"/>
      <c r="F3089" s="1"/>
      <c r="G3089"/>
    </row>
    <row r="3090" spans="1:7" x14ac:dyDescent="0.3">
      <c r="A3090"/>
      <c r="B3090"/>
      <c r="C3090"/>
      <c r="D3090" s="145"/>
      <c r="E3090" s="146"/>
      <c r="F3090" s="1"/>
      <c r="G3090"/>
    </row>
    <row r="3091" spans="1:7" x14ac:dyDescent="0.3">
      <c r="A3091"/>
      <c r="B3091"/>
      <c r="C3091"/>
      <c r="D3091" s="145"/>
      <c r="E3091" s="146"/>
      <c r="F3091" s="1"/>
      <c r="G3091"/>
    </row>
    <row r="3092" spans="1:7" x14ac:dyDescent="0.3">
      <c r="A3092"/>
      <c r="B3092"/>
      <c r="C3092"/>
      <c r="D3092" s="145"/>
      <c r="E3092" s="146"/>
      <c r="F3092" s="1"/>
      <c r="G3092"/>
    </row>
    <row r="3093" spans="1:7" x14ac:dyDescent="0.3">
      <c r="A3093"/>
      <c r="B3093"/>
      <c r="C3093"/>
      <c r="D3093" s="145"/>
      <c r="E3093" s="146"/>
      <c r="F3093" s="1"/>
      <c r="G3093"/>
    </row>
    <row r="3094" spans="1:7" x14ac:dyDescent="0.3">
      <c r="A3094"/>
      <c r="B3094"/>
      <c r="C3094"/>
      <c r="D3094" s="145"/>
      <c r="E3094" s="146"/>
      <c r="F3094" s="1"/>
      <c r="G3094"/>
    </row>
    <row r="3095" spans="1:7" x14ac:dyDescent="0.3">
      <c r="A3095"/>
      <c r="B3095"/>
      <c r="C3095"/>
      <c r="D3095" s="145"/>
      <c r="E3095" s="146"/>
      <c r="F3095" s="1"/>
      <c r="G3095"/>
    </row>
    <row r="3096" spans="1:7" x14ac:dyDescent="0.3">
      <c r="A3096"/>
      <c r="B3096"/>
      <c r="C3096"/>
      <c r="D3096" s="145"/>
      <c r="E3096" s="146"/>
      <c r="F3096" s="1"/>
      <c r="G3096"/>
    </row>
    <row r="3097" spans="1:7" x14ac:dyDescent="0.3">
      <c r="A3097"/>
      <c r="B3097"/>
      <c r="C3097"/>
      <c r="D3097" s="145"/>
      <c r="E3097" s="146"/>
      <c r="F3097" s="1"/>
      <c r="G3097"/>
    </row>
    <row r="3098" spans="1:7" x14ac:dyDescent="0.3">
      <c r="A3098"/>
      <c r="B3098"/>
      <c r="C3098"/>
      <c r="D3098" s="145"/>
      <c r="E3098" s="146"/>
      <c r="F3098" s="1"/>
      <c r="G3098"/>
    </row>
    <row r="3099" spans="1:7" x14ac:dyDescent="0.3">
      <c r="A3099"/>
      <c r="B3099"/>
      <c r="C3099"/>
      <c r="D3099" s="145"/>
      <c r="E3099" s="146"/>
      <c r="F3099" s="1"/>
      <c r="G3099"/>
    </row>
    <row r="3100" spans="1:7" x14ac:dyDescent="0.3">
      <c r="A3100"/>
      <c r="B3100"/>
      <c r="C3100"/>
      <c r="D3100" s="145"/>
      <c r="E3100" s="146"/>
      <c r="F3100" s="1"/>
      <c r="G3100"/>
    </row>
    <row r="3101" spans="1:7" x14ac:dyDescent="0.3">
      <c r="A3101"/>
      <c r="B3101"/>
      <c r="C3101"/>
      <c r="D3101" s="145"/>
      <c r="E3101" s="146"/>
      <c r="F3101" s="1"/>
      <c r="G3101"/>
    </row>
    <row r="3102" spans="1:7" x14ac:dyDescent="0.3">
      <c r="A3102"/>
      <c r="B3102"/>
      <c r="C3102"/>
      <c r="D3102" s="145"/>
      <c r="E3102" s="146"/>
      <c r="F3102" s="1"/>
      <c r="G3102"/>
    </row>
    <row r="3103" spans="1:7" x14ac:dyDescent="0.3">
      <c r="A3103"/>
      <c r="B3103"/>
      <c r="C3103"/>
      <c r="D3103" s="145"/>
      <c r="E3103" s="146"/>
      <c r="F3103" s="1"/>
      <c r="G3103"/>
    </row>
    <row r="3104" spans="1:7" x14ac:dyDescent="0.3">
      <c r="A3104"/>
      <c r="B3104"/>
      <c r="C3104"/>
      <c r="D3104" s="145"/>
      <c r="E3104" s="146"/>
      <c r="F3104" s="1"/>
      <c r="G3104"/>
    </row>
    <row r="3105" spans="1:7" x14ac:dyDescent="0.3">
      <c r="A3105"/>
      <c r="B3105"/>
      <c r="C3105"/>
      <c r="D3105" s="145"/>
      <c r="E3105" s="146"/>
      <c r="F3105" s="1"/>
      <c r="G3105"/>
    </row>
    <row r="3106" spans="1:7" x14ac:dyDescent="0.3">
      <c r="A3106"/>
      <c r="B3106"/>
      <c r="C3106"/>
      <c r="D3106" s="145"/>
      <c r="E3106" s="146"/>
      <c r="F3106" s="1"/>
      <c r="G3106"/>
    </row>
    <row r="3107" spans="1:7" x14ac:dyDescent="0.3">
      <c r="A3107"/>
      <c r="B3107"/>
      <c r="C3107"/>
      <c r="D3107" s="145"/>
      <c r="E3107" s="146"/>
      <c r="F3107" s="1"/>
      <c r="G3107"/>
    </row>
    <row r="3108" spans="1:7" x14ac:dyDescent="0.3">
      <c r="A3108"/>
      <c r="B3108"/>
      <c r="C3108"/>
      <c r="D3108" s="145"/>
      <c r="E3108" s="146"/>
      <c r="F3108" s="1"/>
      <c r="G3108"/>
    </row>
    <row r="3109" spans="1:7" x14ac:dyDescent="0.3">
      <c r="A3109"/>
      <c r="B3109"/>
      <c r="C3109"/>
      <c r="D3109" s="145"/>
      <c r="E3109" s="146"/>
      <c r="F3109" s="1"/>
      <c r="G3109"/>
    </row>
    <row r="3110" spans="1:7" x14ac:dyDescent="0.3">
      <c r="A3110"/>
      <c r="B3110"/>
      <c r="C3110"/>
      <c r="D3110" s="145"/>
      <c r="E3110" s="146"/>
      <c r="F3110" s="1"/>
      <c r="G3110"/>
    </row>
    <row r="3111" spans="1:7" x14ac:dyDescent="0.3">
      <c r="A3111"/>
      <c r="B3111"/>
      <c r="C3111"/>
      <c r="D3111" s="145"/>
      <c r="E3111" s="146"/>
      <c r="F3111" s="1"/>
      <c r="G3111"/>
    </row>
    <row r="3112" spans="1:7" x14ac:dyDescent="0.3">
      <c r="A3112"/>
      <c r="B3112"/>
      <c r="C3112"/>
      <c r="D3112" s="145"/>
      <c r="E3112" s="146"/>
      <c r="F3112" s="1"/>
      <c r="G3112"/>
    </row>
    <row r="3113" spans="1:7" x14ac:dyDescent="0.3">
      <c r="A3113"/>
      <c r="B3113"/>
      <c r="C3113"/>
      <c r="D3113" s="145"/>
      <c r="E3113" s="146"/>
      <c r="F3113" s="1"/>
      <c r="G3113"/>
    </row>
    <row r="3114" spans="1:7" x14ac:dyDescent="0.3">
      <c r="A3114"/>
      <c r="B3114"/>
      <c r="C3114"/>
      <c r="D3114" s="145"/>
      <c r="E3114" s="146"/>
      <c r="F3114" s="1"/>
      <c r="G3114"/>
    </row>
    <row r="3115" spans="1:7" x14ac:dyDescent="0.3">
      <c r="A3115"/>
      <c r="B3115"/>
      <c r="C3115"/>
      <c r="D3115" s="145"/>
      <c r="E3115" s="146"/>
      <c r="F3115" s="1"/>
      <c r="G3115"/>
    </row>
    <row r="3116" spans="1:7" x14ac:dyDescent="0.3">
      <c r="A3116"/>
      <c r="B3116"/>
      <c r="C3116"/>
      <c r="D3116" s="145"/>
      <c r="E3116" s="146"/>
      <c r="F3116" s="1"/>
      <c r="G3116"/>
    </row>
    <row r="3117" spans="1:7" x14ac:dyDescent="0.3">
      <c r="A3117"/>
      <c r="B3117"/>
      <c r="C3117"/>
      <c r="D3117" s="145"/>
      <c r="E3117" s="146"/>
      <c r="F3117" s="1"/>
      <c r="G3117"/>
    </row>
    <row r="3118" spans="1:7" x14ac:dyDescent="0.3">
      <c r="A3118"/>
      <c r="B3118"/>
      <c r="C3118"/>
      <c r="D3118" s="145"/>
      <c r="E3118" s="146"/>
      <c r="F3118" s="1"/>
      <c r="G3118"/>
    </row>
    <row r="3119" spans="1:7" x14ac:dyDescent="0.3">
      <c r="A3119"/>
      <c r="B3119"/>
      <c r="C3119"/>
      <c r="D3119" s="145"/>
      <c r="E3119" s="146"/>
      <c r="F3119" s="1"/>
      <c r="G3119"/>
    </row>
    <row r="3120" spans="1:7" x14ac:dyDescent="0.3">
      <c r="A3120"/>
      <c r="B3120"/>
      <c r="C3120"/>
      <c r="D3120" s="145"/>
      <c r="E3120" s="146"/>
      <c r="F3120" s="1"/>
      <c r="G3120"/>
    </row>
    <row r="3121" spans="1:7" x14ac:dyDescent="0.3">
      <c r="A3121"/>
      <c r="B3121"/>
      <c r="C3121"/>
      <c r="D3121" s="145"/>
      <c r="E3121" s="146"/>
      <c r="F3121" s="1"/>
      <c r="G3121"/>
    </row>
    <row r="3122" spans="1:7" x14ac:dyDescent="0.3">
      <c r="A3122"/>
      <c r="B3122"/>
      <c r="C3122"/>
      <c r="D3122" s="145"/>
      <c r="E3122" s="146"/>
      <c r="F3122" s="1"/>
      <c r="G3122"/>
    </row>
    <row r="3123" spans="1:7" x14ac:dyDescent="0.3">
      <c r="A3123"/>
      <c r="B3123"/>
      <c r="C3123"/>
      <c r="D3123" s="145"/>
      <c r="E3123" s="146"/>
      <c r="F3123" s="1"/>
      <c r="G3123"/>
    </row>
    <row r="3124" spans="1:7" x14ac:dyDescent="0.3">
      <c r="A3124"/>
      <c r="B3124"/>
      <c r="C3124"/>
      <c r="D3124" s="145"/>
      <c r="E3124" s="146"/>
      <c r="F3124" s="1"/>
      <c r="G3124"/>
    </row>
    <row r="3125" spans="1:7" x14ac:dyDescent="0.3">
      <c r="A3125"/>
      <c r="B3125"/>
      <c r="C3125"/>
      <c r="D3125" s="145"/>
      <c r="E3125" s="146"/>
      <c r="F3125" s="1"/>
      <c r="G3125"/>
    </row>
    <row r="3126" spans="1:7" x14ac:dyDescent="0.3">
      <c r="A3126"/>
      <c r="B3126"/>
      <c r="C3126"/>
      <c r="D3126" s="145"/>
      <c r="E3126" s="146"/>
      <c r="F3126" s="1"/>
      <c r="G3126"/>
    </row>
    <row r="3127" spans="1:7" x14ac:dyDescent="0.3">
      <c r="A3127"/>
      <c r="B3127"/>
      <c r="C3127"/>
      <c r="D3127" s="145"/>
      <c r="E3127" s="146"/>
      <c r="F3127" s="1"/>
      <c r="G3127"/>
    </row>
    <row r="3128" spans="1:7" x14ac:dyDescent="0.3">
      <c r="A3128"/>
      <c r="B3128"/>
      <c r="C3128"/>
      <c r="D3128" s="145"/>
      <c r="E3128" s="146"/>
      <c r="F3128" s="1"/>
      <c r="G3128"/>
    </row>
    <row r="3129" spans="1:7" x14ac:dyDescent="0.3">
      <c r="A3129"/>
      <c r="B3129"/>
      <c r="C3129"/>
      <c r="D3129" s="145"/>
      <c r="E3129" s="146"/>
      <c r="F3129" s="1"/>
      <c r="G3129"/>
    </row>
    <row r="3130" spans="1:7" x14ac:dyDescent="0.3">
      <c r="A3130"/>
      <c r="B3130"/>
      <c r="C3130"/>
      <c r="D3130" s="145"/>
      <c r="E3130" s="146"/>
      <c r="F3130" s="1"/>
      <c r="G3130"/>
    </row>
    <row r="3131" spans="1:7" x14ac:dyDescent="0.3">
      <c r="A3131"/>
      <c r="B3131"/>
      <c r="C3131"/>
      <c r="D3131" s="145"/>
      <c r="E3131" s="146"/>
      <c r="F3131" s="1"/>
      <c r="G3131"/>
    </row>
    <row r="3132" spans="1:7" x14ac:dyDescent="0.3">
      <c r="A3132"/>
      <c r="B3132"/>
      <c r="C3132"/>
      <c r="D3132" s="145"/>
      <c r="E3132" s="146"/>
      <c r="F3132" s="1"/>
      <c r="G3132"/>
    </row>
    <row r="3133" spans="1:7" x14ac:dyDescent="0.3">
      <c r="A3133"/>
      <c r="B3133"/>
      <c r="C3133"/>
      <c r="D3133" s="145"/>
      <c r="E3133" s="146"/>
      <c r="F3133" s="1"/>
      <c r="G3133"/>
    </row>
    <row r="3134" spans="1:7" x14ac:dyDescent="0.3">
      <c r="A3134"/>
      <c r="B3134"/>
      <c r="C3134"/>
      <c r="D3134" s="145"/>
      <c r="E3134" s="146"/>
      <c r="F3134" s="1"/>
      <c r="G3134"/>
    </row>
    <row r="3135" spans="1:7" x14ac:dyDescent="0.3">
      <c r="A3135"/>
      <c r="B3135"/>
      <c r="C3135"/>
      <c r="D3135" s="145"/>
      <c r="E3135" s="146"/>
      <c r="F3135" s="1"/>
      <c r="G3135"/>
    </row>
    <row r="3136" spans="1:7" x14ac:dyDescent="0.3">
      <c r="A3136"/>
      <c r="B3136"/>
      <c r="C3136"/>
      <c r="D3136" s="145"/>
      <c r="E3136" s="146"/>
      <c r="F3136" s="1"/>
      <c r="G3136"/>
    </row>
    <row r="3137" spans="1:7" x14ac:dyDescent="0.3">
      <c r="A3137"/>
      <c r="B3137"/>
      <c r="C3137"/>
      <c r="D3137" s="145"/>
      <c r="E3137" s="146"/>
      <c r="F3137" s="1"/>
      <c r="G3137"/>
    </row>
    <row r="3138" spans="1:7" x14ac:dyDescent="0.3">
      <c r="A3138"/>
      <c r="B3138"/>
      <c r="C3138"/>
      <c r="D3138" s="145"/>
      <c r="E3138" s="146"/>
      <c r="F3138" s="1"/>
      <c r="G3138"/>
    </row>
    <row r="3139" spans="1:7" x14ac:dyDescent="0.3">
      <c r="A3139"/>
      <c r="B3139"/>
      <c r="C3139"/>
      <c r="D3139" s="145"/>
      <c r="E3139" s="146"/>
      <c r="F3139" s="1"/>
      <c r="G3139"/>
    </row>
    <row r="3140" spans="1:7" x14ac:dyDescent="0.3">
      <c r="A3140"/>
      <c r="B3140"/>
      <c r="C3140"/>
      <c r="D3140" s="145"/>
      <c r="E3140" s="146"/>
      <c r="F3140" s="1"/>
      <c r="G3140"/>
    </row>
    <row r="3141" spans="1:7" x14ac:dyDescent="0.3">
      <c r="A3141"/>
      <c r="B3141"/>
      <c r="C3141"/>
      <c r="D3141" s="145"/>
      <c r="E3141" s="146"/>
      <c r="F3141" s="1"/>
      <c r="G3141"/>
    </row>
    <row r="3142" spans="1:7" x14ac:dyDescent="0.3">
      <c r="A3142"/>
      <c r="B3142"/>
      <c r="C3142"/>
      <c r="D3142" s="145"/>
      <c r="E3142" s="146"/>
      <c r="F3142" s="1"/>
      <c r="G3142"/>
    </row>
    <row r="3143" spans="1:7" x14ac:dyDescent="0.3">
      <c r="A3143"/>
      <c r="B3143"/>
      <c r="C3143"/>
      <c r="D3143" s="145"/>
      <c r="E3143" s="146"/>
      <c r="F3143" s="1"/>
      <c r="G3143"/>
    </row>
    <row r="3144" spans="1:7" x14ac:dyDescent="0.3">
      <c r="A3144"/>
      <c r="B3144"/>
      <c r="C3144"/>
      <c r="D3144" s="145"/>
      <c r="E3144" s="146"/>
      <c r="F3144" s="1"/>
      <c r="G3144"/>
    </row>
    <row r="3145" spans="1:7" x14ac:dyDescent="0.3">
      <c r="A3145"/>
      <c r="B3145"/>
      <c r="C3145"/>
      <c r="D3145" s="145"/>
      <c r="E3145" s="146"/>
      <c r="F3145" s="1"/>
      <c r="G3145"/>
    </row>
    <row r="3146" spans="1:7" x14ac:dyDescent="0.3">
      <c r="A3146"/>
      <c r="B3146"/>
      <c r="C3146"/>
      <c r="D3146" s="145"/>
      <c r="E3146" s="146"/>
      <c r="F3146" s="1"/>
      <c r="G3146"/>
    </row>
    <row r="3147" spans="1:7" x14ac:dyDescent="0.3">
      <c r="A3147"/>
      <c r="B3147"/>
      <c r="C3147"/>
      <c r="D3147" s="145"/>
      <c r="E3147" s="146"/>
      <c r="F3147" s="1"/>
      <c r="G3147"/>
    </row>
    <row r="3148" spans="1:7" x14ac:dyDescent="0.3">
      <c r="A3148"/>
      <c r="B3148"/>
      <c r="C3148"/>
      <c r="D3148" s="145"/>
      <c r="E3148" s="146"/>
      <c r="F3148" s="1"/>
      <c r="G3148"/>
    </row>
    <row r="3149" spans="1:7" x14ac:dyDescent="0.3">
      <c r="A3149"/>
      <c r="B3149"/>
      <c r="C3149"/>
      <c r="D3149" s="145"/>
      <c r="E3149" s="146"/>
      <c r="F3149" s="1"/>
      <c r="G3149"/>
    </row>
    <row r="3150" spans="1:7" x14ac:dyDescent="0.3">
      <c r="A3150"/>
      <c r="B3150"/>
      <c r="C3150"/>
      <c r="D3150" s="145"/>
      <c r="E3150" s="146"/>
      <c r="F3150" s="1"/>
      <c r="G3150"/>
    </row>
    <row r="3151" spans="1:7" x14ac:dyDescent="0.3">
      <c r="A3151"/>
      <c r="B3151"/>
      <c r="C3151"/>
      <c r="D3151" s="145"/>
      <c r="E3151" s="146"/>
      <c r="F3151" s="1"/>
      <c r="G3151"/>
    </row>
    <row r="3152" spans="1:7" x14ac:dyDescent="0.3">
      <c r="A3152"/>
      <c r="B3152"/>
      <c r="C3152"/>
      <c r="D3152" s="145"/>
      <c r="E3152" s="146"/>
      <c r="F3152" s="1"/>
      <c r="G3152"/>
    </row>
    <row r="3153" spans="1:7" x14ac:dyDescent="0.3">
      <c r="A3153"/>
      <c r="B3153"/>
      <c r="C3153"/>
      <c r="D3153" s="145"/>
      <c r="E3153" s="146"/>
      <c r="F3153" s="1"/>
      <c r="G3153"/>
    </row>
    <row r="3154" spans="1:7" x14ac:dyDescent="0.3">
      <c r="A3154"/>
      <c r="B3154"/>
      <c r="C3154"/>
      <c r="D3154" s="145"/>
      <c r="E3154" s="146"/>
      <c r="F3154" s="1"/>
      <c r="G3154"/>
    </row>
    <row r="3155" spans="1:7" x14ac:dyDescent="0.3">
      <c r="A3155"/>
      <c r="B3155"/>
      <c r="C3155"/>
      <c r="D3155" s="145"/>
      <c r="E3155" s="146"/>
      <c r="F3155" s="1"/>
      <c r="G3155"/>
    </row>
    <row r="3156" spans="1:7" x14ac:dyDescent="0.3">
      <c r="A3156"/>
      <c r="B3156"/>
      <c r="C3156"/>
      <c r="D3156" s="145"/>
      <c r="E3156" s="146"/>
      <c r="F3156" s="1"/>
      <c r="G3156"/>
    </row>
    <row r="3157" spans="1:7" x14ac:dyDescent="0.3">
      <c r="A3157"/>
      <c r="B3157"/>
      <c r="C3157"/>
      <c r="D3157" s="145"/>
      <c r="E3157" s="146"/>
      <c r="F3157" s="1"/>
      <c r="G3157"/>
    </row>
    <row r="3158" spans="1:7" x14ac:dyDescent="0.3">
      <c r="A3158"/>
      <c r="B3158"/>
      <c r="C3158"/>
      <c r="D3158" s="145"/>
      <c r="E3158" s="146"/>
      <c r="F3158" s="1"/>
      <c r="G3158"/>
    </row>
    <row r="3159" spans="1:7" x14ac:dyDescent="0.3">
      <c r="A3159"/>
      <c r="B3159"/>
      <c r="C3159"/>
      <c r="D3159" s="145"/>
      <c r="E3159" s="146"/>
      <c r="F3159" s="1"/>
      <c r="G3159"/>
    </row>
    <row r="3160" spans="1:7" x14ac:dyDescent="0.3">
      <c r="A3160"/>
      <c r="B3160"/>
      <c r="C3160"/>
      <c r="D3160" s="145"/>
      <c r="E3160" s="146"/>
      <c r="F3160" s="1"/>
      <c r="G3160"/>
    </row>
    <row r="3161" spans="1:7" x14ac:dyDescent="0.3">
      <c r="A3161"/>
      <c r="B3161"/>
      <c r="C3161"/>
      <c r="D3161" s="145"/>
      <c r="E3161" s="146"/>
      <c r="F3161" s="1"/>
      <c r="G3161"/>
    </row>
    <row r="3162" spans="1:7" x14ac:dyDescent="0.3">
      <c r="A3162"/>
      <c r="B3162"/>
      <c r="C3162"/>
      <c r="D3162" s="145"/>
      <c r="E3162" s="146"/>
      <c r="F3162" s="1"/>
      <c r="G3162"/>
    </row>
    <row r="3163" spans="1:7" x14ac:dyDescent="0.3">
      <c r="A3163"/>
      <c r="B3163"/>
      <c r="C3163"/>
      <c r="D3163" s="145"/>
      <c r="E3163" s="146"/>
      <c r="F3163" s="1"/>
      <c r="G3163"/>
    </row>
    <row r="3164" spans="1:7" x14ac:dyDescent="0.3">
      <c r="A3164"/>
      <c r="B3164"/>
      <c r="C3164"/>
      <c r="D3164" s="145"/>
      <c r="E3164" s="146"/>
      <c r="F3164" s="1"/>
      <c r="G3164"/>
    </row>
    <row r="3165" spans="1:7" x14ac:dyDescent="0.3">
      <c r="A3165"/>
      <c r="B3165"/>
      <c r="C3165"/>
      <c r="D3165" s="145"/>
      <c r="E3165" s="146"/>
      <c r="F3165" s="1"/>
      <c r="G3165"/>
    </row>
    <row r="3166" spans="1:7" x14ac:dyDescent="0.3">
      <c r="A3166"/>
      <c r="B3166"/>
      <c r="C3166"/>
      <c r="D3166" s="145"/>
      <c r="E3166" s="146"/>
      <c r="F3166" s="1"/>
      <c r="G3166"/>
    </row>
    <row r="3167" spans="1:7" x14ac:dyDescent="0.3">
      <c r="A3167"/>
      <c r="B3167"/>
      <c r="C3167"/>
      <c r="D3167" s="145"/>
      <c r="E3167" s="146"/>
      <c r="F3167" s="1"/>
      <c r="G3167"/>
    </row>
    <row r="3168" spans="1:7" x14ac:dyDescent="0.3">
      <c r="A3168"/>
      <c r="B3168"/>
      <c r="C3168"/>
      <c r="D3168" s="145"/>
      <c r="E3168" s="146"/>
      <c r="F3168" s="1"/>
      <c r="G3168"/>
    </row>
    <row r="3169" spans="1:7" x14ac:dyDescent="0.3">
      <c r="A3169"/>
      <c r="B3169"/>
      <c r="C3169"/>
      <c r="D3169" s="145"/>
      <c r="E3169" s="146"/>
      <c r="F3169" s="1"/>
      <c r="G3169"/>
    </row>
    <row r="3170" spans="1:7" x14ac:dyDescent="0.3">
      <c r="A3170"/>
      <c r="B3170"/>
      <c r="C3170"/>
      <c r="D3170" s="145"/>
      <c r="E3170" s="146"/>
      <c r="F3170" s="1"/>
      <c r="G3170"/>
    </row>
    <row r="3171" spans="1:7" x14ac:dyDescent="0.3">
      <c r="A3171"/>
      <c r="B3171"/>
      <c r="C3171"/>
      <c r="D3171" s="145"/>
      <c r="E3171" s="146"/>
      <c r="F3171" s="1"/>
      <c r="G3171"/>
    </row>
    <row r="3172" spans="1:7" x14ac:dyDescent="0.3">
      <c r="A3172"/>
      <c r="B3172"/>
      <c r="C3172"/>
      <c r="D3172" s="145"/>
      <c r="E3172" s="146"/>
      <c r="F3172" s="1"/>
      <c r="G3172"/>
    </row>
    <row r="3173" spans="1:7" x14ac:dyDescent="0.3">
      <c r="A3173"/>
      <c r="B3173"/>
      <c r="C3173"/>
      <c r="D3173" s="145"/>
      <c r="E3173" s="146"/>
      <c r="F3173" s="1"/>
      <c r="G3173"/>
    </row>
    <row r="3174" spans="1:7" x14ac:dyDescent="0.3">
      <c r="A3174"/>
      <c r="B3174"/>
      <c r="C3174"/>
      <c r="D3174" s="145"/>
      <c r="E3174" s="146"/>
      <c r="F3174" s="1"/>
      <c r="G3174"/>
    </row>
    <row r="3175" spans="1:7" x14ac:dyDescent="0.3">
      <c r="A3175"/>
      <c r="B3175"/>
      <c r="C3175"/>
      <c r="D3175" s="145"/>
      <c r="E3175" s="146"/>
      <c r="F3175" s="1"/>
      <c r="G3175"/>
    </row>
    <row r="3176" spans="1:7" x14ac:dyDescent="0.3">
      <c r="A3176"/>
      <c r="B3176"/>
      <c r="C3176"/>
      <c r="D3176" s="145"/>
      <c r="E3176" s="146"/>
      <c r="F3176" s="1"/>
      <c r="G3176"/>
    </row>
    <row r="3177" spans="1:7" x14ac:dyDescent="0.3">
      <c r="A3177"/>
      <c r="B3177"/>
      <c r="C3177"/>
      <c r="D3177" s="145"/>
      <c r="E3177" s="146"/>
      <c r="F3177" s="1"/>
      <c r="G3177"/>
    </row>
    <row r="3178" spans="1:7" x14ac:dyDescent="0.3">
      <c r="A3178"/>
      <c r="B3178"/>
      <c r="C3178"/>
      <c r="D3178" s="145"/>
      <c r="E3178" s="146"/>
      <c r="F3178" s="1"/>
      <c r="G3178"/>
    </row>
    <row r="3179" spans="1:7" x14ac:dyDescent="0.3">
      <c r="A3179"/>
      <c r="B3179"/>
      <c r="C3179"/>
      <c r="D3179" s="145"/>
      <c r="E3179" s="146"/>
      <c r="F3179" s="1"/>
      <c r="G3179"/>
    </row>
    <row r="3180" spans="1:7" x14ac:dyDescent="0.3">
      <c r="A3180"/>
      <c r="B3180"/>
      <c r="C3180"/>
      <c r="D3180" s="145"/>
      <c r="E3180" s="146"/>
      <c r="F3180" s="1"/>
      <c r="G3180"/>
    </row>
    <row r="3181" spans="1:7" x14ac:dyDescent="0.3">
      <c r="A3181"/>
      <c r="B3181"/>
      <c r="C3181"/>
      <c r="D3181" s="145"/>
      <c r="E3181" s="146"/>
      <c r="F3181" s="1"/>
      <c r="G3181"/>
    </row>
    <row r="3182" spans="1:7" x14ac:dyDescent="0.3">
      <c r="A3182"/>
      <c r="B3182"/>
      <c r="C3182"/>
      <c r="D3182" s="145"/>
      <c r="E3182" s="146"/>
      <c r="F3182" s="1"/>
      <c r="G3182"/>
    </row>
    <row r="3183" spans="1:7" x14ac:dyDescent="0.3">
      <c r="A3183"/>
      <c r="B3183"/>
      <c r="C3183"/>
      <c r="D3183" s="145"/>
      <c r="E3183" s="146"/>
      <c r="F3183" s="1"/>
      <c r="G3183"/>
    </row>
    <row r="3184" spans="1:7" x14ac:dyDescent="0.3">
      <c r="A3184"/>
      <c r="B3184"/>
      <c r="C3184"/>
      <c r="D3184" s="145"/>
      <c r="E3184" s="146"/>
      <c r="F3184" s="1"/>
      <c r="G3184"/>
    </row>
    <row r="3185" spans="1:7" x14ac:dyDescent="0.3">
      <c r="A3185"/>
      <c r="B3185"/>
      <c r="C3185"/>
      <c r="D3185" s="145"/>
      <c r="E3185" s="146"/>
      <c r="F3185" s="1"/>
      <c r="G3185"/>
    </row>
    <row r="3186" spans="1:7" x14ac:dyDescent="0.3">
      <c r="A3186"/>
      <c r="B3186"/>
      <c r="C3186"/>
      <c r="D3186" s="145"/>
      <c r="E3186" s="146"/>
      <c r="F3186" s="1"/>
      <c r="G3186"/>
    </row>
    <row r="3187" spans="1:7" x14ac:dyDescent="0.3">
      <c r="A3187"/>
      <c r="B3187"/>
      <c r="C3187"/>
      <c r="D3187" s="145"/>
      <c r="E3187" s="146"/>
      <c r="F3187" s="1"/>
      <c r="G3187"/>
    </row>
    <row r="3188" spans="1:7" x14ac:dyDescent="0.3">
      <c r="A3188"/>
      <c r="B3188"/>
      <c r="C3188"/>
      <c r="D3188" s="145"/>
      <c r="E3188" s="146"/>
      <c r="F3188" s="1"/>
      <c r="G3188"/>
    </row>
    <row r="3189" spans="1:7" x14ac:dyDescent="0.3">
      <c r="A3189"/>
      <c r="B3189"/>
      <c r="C3189"/>
      <c r="D3189" s="145"/>
      <c r="E3189" s="146"/>
      <c r="F3189" s="1"/>
      <c r="G3189"/>
    </row>
    <row r="3190" spans="1:7" x14ac:dyDescent="0.3">
      <c r="A3190"/>
      <c r="B3190"/>
      <c r="C3190"/>
      <c r="D3190" s="145"/>
      <c r="E3190" s="146"/>
      <c r="F3190" s="1"/>
      <c r="G3190"/>
    </row>
    <row r="3191" spans="1:7" x14ac:dyDescent="0.3">
      <c r="A3191"/>
      <c r="B3191"/>
      <c r="C3191"/>
      <c r="D3191" s="145"/>
      <c r="E3191" s="146"/>
      <c r="F3191" s="1"/>
      <c r="G3191"/>
    </row>
    <row r="3192" spans="1:7" x14ac:dyDescent="0.3">
      <c r="A3192"/>
      <c r="B3192"/>
      <c r="C3192"/>
      <c r="D3192" s="145"/>
      <c r="E3192" s="146"/>
      <c r="F3192" s="1"/>
      <c r="G3192"/>
    </row>
    <row r="3193" spans="1:7" x14ac:dyDescent="0.3">
      <c r="A3193"/>
      <c r="B3193"/>
      <c r="C3193"/>
      <c r="D3193" s="145"/>
      <c r="E3193" s="146"/>
      <c r="F3193" s="1"/>
      <c r="G3193"/>
    </row>
    <row r="3194" spans="1:7" x14ac:dyDescent="0.3">
      <c r="A3194"/>
      <c r="B3194"/>
      <c r="C3194"/>
      <c r="D3194" s="145"/>
      <c r="E3194" s="146"/>
      <c r="F3194" s="1"/>
      <c r="G3194"/>
    </row>
    <row r="3195" spans="1:7" x14ac:dyDescent="0.3">
      <c r="A3195"/>
      <c r="B3195"/>
      <c r="C3195"/>
      <c r="D3195" s="145"/>
      <c r="E3195" s="146"/>
      <c r="F3195" s="1"/>
      <c r="G3195"/>
    </row>
    <row r="3196" spans="1:7" x14ac:dyDescent="0.3">
      <c r="A3196"/>
      <c r="B3196"/>
      <c r="C3196"/>
      <c r="D3196" s="145"/>
      <c r="E3196" s="146"/>
      <c r="F3196" s="1"/>
      <c r="G3196"/>
    </row>
    <row r="3197" spans="1:7" x14ac:dyDescent="0.3">
      <c r="A3197"/>
      <c r="B3197"/>
      <c r="C3197"/>
      <c r="D3197" s="145"/>
      <c r="E3197" s="146"/>
      <c r="F3197" s="1"/>
      <c r="G3197"/>
    </row>
    <row r="3198" spans="1:7" x14ac:dyDescent="0.3">
      <c r="A3198"/>
      <c r="B3198"/>
      <c r="C3198"/>
      <c r="D3198" s="145"/>
      <c r="E3198" s="146"/>
      <c r="F3198" s="1"/>
      <c r="G3198"/>
    </row>
    <row r="3199" spans="1:7" x14ac:dyDescent="0.3">
      <c r="A3199"/>
      <c r="B3199"/>
      <c r="C3199"/>
      <c r="D3199" s="145"/>
      <c r="E3199" s="146"/>
      <c r="F3199" s="1"/>
      <c r="G3199"/>
    </row>
    <row r="3200" spans="1:7" x14ac:dyDescent="0.3">
      <c r="A3200"/>
      <c r="B3200"/>
      <c r="C3200"/>
      <c r="D3200" s="145"/>
      <c r="E3200" s="146"/>
      <c r="F3200" s="1"/>
      <c r="G3200"/>
    </row>
    <row r="3201" spans="1:7" x14ac:dyDescent="0.3">
      <c r="A3201"/>
      <c r="B3201"/>
      <c r="C3201"/>
      <c r="D3201" s="145"/>
      <c r="E3201" s="146"/>
      <c r="F3201" s="1"/>
      <c r="G3201"/>
    </row>
    <row r="3202" spans="1:7" x14ac:dyDescent="0.3">
      <c r="A3202"/>
      <c r="B3202"/>
      <c r="C3202"/>
      <c r="D3202" s="145"/>
      <c r="E3202" s="146"/>
      <c r="F3202" s="1"/>
      <c r="G3202"/>
    </row>
    <row r="3203" spans="1:7" x14ac:dyDescent="0.3">
      <c r="A3203"/>
      <c r="B3203"/>
      <c r="C3203"/>
      <c r="D3203" s="145"/>
      <c r="E3203" s="146"/>
      <c r="F3203" s="1"/>
      <c r="G3203"/>
    </row>
    <row r="3204" spans="1:7" x14ac:dyDescent="0.3">
      <c r="A3204"/>
      <c r="B3204"/>
      <c r="C3204"/>
      <c r="D3204" s="145"/>
      <c r="E3204" s="146"/>
      <c r="F3204" s="1"/>
      <c r="G3204"/>
    </row>
    <row r="3205" spans="1:7" x14ac:dyDescent="0.3">
      <c r="A3205"/>
      <c r="B3205"/>
      <c r="C3205"/>
      <c r="D3205" s="145"/>
      <c r="E3205" s="146"/>
      <c r="F3205" s="1"/>
      <c r="G3205"/>
    </row>
    <row r="3206" spans="1:7" x14ac:dyDescent="0.3">
      <c r="A3206"/>
      <c r="B3206"/>
      <c r="C3206"/>
      <c r="D3206" s="145"/>
      <c r="E3206" s="146"/>
      <c r="F3206" s="1"/>
      <c r="G3206"/>
    </row>
    <row r="3207" spans="1:7" x14ac:dyDescent="0.3">
      <c r="A3207"/>
      <c r="B3207"/>
      <c r="C3207"/>
      <c r="D3207" s="145"/>
      <c r="E3207" s="146"/>
      <c r="F3207" s="1"/>
      <c r="G3207"/>
    </row>
    <row r="3208" spans="1:7" x14ac:dyDescent="0.3">
      <c r="A3208"/>
      <c r="B3208"/>
      <c r="C3208"/>
      <c r="D3208" s="145"/>
      <c r="E3208" s="146"/>
      <c r="F3208" s="1"/>
      <c r="G3208"/>
    </row>
    <row r="3209" spans="1:7" x14ac:dyDescent="0.3">
      <c r="A3209"/>
      <c r="B3209"/>
      <c r="C3209"/>
      <c r="D3209" s="145"/>
      <c r="E3209" s="146"/>
      <c r="F3209" s="1"/>
      <c r="G3209"/>
    </row>
    <row r="3210" spans="1:7" x14ac:dyDescent="0.3">
      <c r="A3210"/>
      <c r="B3210"/>
      <c r="C3210"/>
      <c r="D3210" s="145"/>
      <c r="E3210" s="146"/>
      <c r="F3210" s="1"/>
      <c r="G3210"/>
    </row>
    <row r="3211" spans="1:7" x14ac:dyDescent="0.3">
      <c r="A3211"/>
      <c r="B3211"/>
      <c r="C3211"/>
      <c r="D3211" s="145"/>
      <c r="E3211" s="146"/>
      <c r="F3211" s="1"/>
      <c r="G3211"/>
    </row>
    <row r="3212" spans="1:7" x14ac:dyDescent="0.3">
      <c r="A3212"/>
      <c r="B3212"/>
      <c r="C3212"/>
      <c r="D3212" s="145"/>
      <c r="E3212" s="146"/>
      <c r="F3212" s="1"/>
      <c r="G3212"/>
    </row>
    <row r="3213" spans="1:7" x14ac:dyDescent="0.3">
      <c r="A3213"/>
      <c r="B3213"/>
      <c r="C3213"/>
      <c r="D3213" s="145"/>
      <c r="E3213" s="146"/>
      <c r="F3213" s="1"/>
      <c r="G3213"/>
    </row>
    <row r="3214" spans="1:7" x14ac:dyDescent="0.3">
      <c r="A3214"/>
      <c r="B3214"/>
      <c r="C3214"/>
      <c r="D3214" s="145"/>
      <c r="E3214" s="146"/>
      <c r="F3214" s="1"/>
      <c r="G3214"/>
    </row>
    <row r="3215" spans="1:7" x14ac:dyDescent="0.3">
      <c r="A3215"/>
      <c r="B3215"/>
      <c r="C3215"/>
      <c r="D3215" s="145"/>
      <c r="E3215" s="146"/>
      <c r="F3215" s="1"/>
      <c r="G3215"/>
    </row>
    <row r="3216" spans="1:7" x14ac:dyDescent="0.3">
      <c r="A3216"/>
      <c r="B3216"/>
      <c r="C3216"/>
      <c r="D3216" s="145"/>
      <c r="E3216" s="146"/>
      <c r="F3216" s="1"/>
      <c r="G3216"/>
    </row>
    <row r="3217" spans="1:7" x14ac:dyDescent="0.3">
      <c r="A3217"/>
      <c r="B3217"/>
      <c r="C3217"/>
      <c r="D3217" s="145"/>
      <c r="E3217" s="146"/>
      <c r="F3217" s="1"/>
      <c r="G3217"/>
    </row>
    <row r="3218" spans="1:7" x14ac:dyDescent="0.3">
      <c r="A3218"/>
      <c r="B3218"/>
      <c r="C3218"/>
      <c r="D3218" s="145"/>
      <c r="E3218" s="146"/>
      <c r="F3218" s="1"/>
      <c r="G3218"/>
    </row>
    <row r="3219" spans="1:7" x14ac:dyDescent="0.3">
      <c r="A3219"/>
      <c r="B3219"/>
      <c r="C3219"/>
      <c r="D3219" s="145"/>
      <c r="E3219" s="146"/>
      <c r="F3219" s="1"/>
      <c r="G3219"/>
    </row>
    <row r="3220" spans="1:7" x14ac:dyDescent="0.3">
      <c r="A3220"/>
      <c r="B3220"/>
      <c r="C3220"/>
      <c r="D3220" s="145"/>
      <c r="E3220" s="146"/>
      <c r="F3220" s="1"/>
      <c r="G3220"/>
    </row>
    <row r="3221" spans="1:7" x14ac:dyDescent="0.3">
      <c r="A3221"/>
      <c r="B3221"/>
      <c r="C3221"/>
      <c r="D3221" s="145"/>
      <c r="E3221" s="146"/>
      <c r="F3221" s="1"/>
      <c r="G3221"/>
    </row>
    <row r="3222" spans="1:7" x14ac:dyDescent="0.3">
      <c r="A3222"/>
      <c r="B3222"/>
      <c r="C3222"/>
      <c r="D3222" s="145"/>
      <c r="E3222" s="146"/>
      <c r="F3222" s="1"/>
      <c r="G3222"/>
    </row>
    <row r="3223" spans="1:7" x14ac:dyDescent="0.3">
      <c r="A3223"/>
      <c r="B3223"/>
      <c r="C3223"/>
      <c r="D3223" s="145"/>
      <c r="E3223" s="146"/>
      <c r="F3223" s="1"/>
      <c r="G3223"/>
    </row>
    <row r="3224" spans="1:7" x14ac:dyDescent="0.3">
      <c r="A3224"/>
      <c r="B3224"/>
      <c r="C3224"/>
      <c r="D3224" s="145"/>
      <c r="E3224" s="146"/>
      <c r="F3224" s="1"/>
      <c r="G3224"/>
    </row>
    <row r="3225" spans="1:7" x14ac:dyDescent="0.3">
      <c r="A3225"/>
      <c r="B3225"/>
      <c r="C3225"/>
      <c r="D3225" s="145"/>
      <c r="E3225" s="146"/>
      <c r="F3225" s="1"/>
      <c r="G3225"/>
    </row>
    <row r="3226" spans="1:7" x14ac:dyDescent="0.3">
      <c r="A3226"/>
      <c r="B3226"/>
      <c r="C3226"/>
      <c r="D3226" s="145"/>
      <c r="E3226" s="146"/>
      <c r="F3226" s="1"/>
      <c r="G3226"/>
    </row>
    <row r="3227" spans="1:7" x14ac:dyDescent="0.3">
      <c r="A3227"/>
      <c r="B3227"/>
      <c r="C3227"/>
      <c r="D3227" s="145"/>
      <c r="E3227" s="146"/>
      <c r="F3227" s="1"/>
      <c r="G3227"/>
    </row>
    <row r="3228" spans="1:7" x14ac:dyDescent="0.3">
      <c r="A3228"/>
      <c r="B3228"/>
      <c r="C3228"/>
      <c r="D3228" s="145"/>
      <c r="E3228" s="146"/>
      <c r="F3228" s="1"/>
      <c r="G3228"/>
    </row>
    <row r="3229" spans="1:7" x14ac:dyDescent="0.3">
      <c r="A3229"/>
      <c r="B3229"/>
      <c r="C3229"/>
      <c r="D3229" s="145"/>
      <c r="E3229" s="146"/>
      <c r="F3229" s="1"/>
      <c r="G3229"/>
    </row>
    <row r="3230" spans="1:7" x14ac:dyDescent="0.3">
      <c r="A3230"/>
      <c r="B3230"/>
      <c r="C3230"/>
      <c r="D3230" s="145"/>
      <c r="E3230" s="146"/>
      <c r="F3230" s="1"/>
      <c r="G3230"/>
    </row>
    <row r="3231" spans="1:7" x14ac:dyDescent="0.3">
      <c r="A3231"/>
      <c r="B3231"/>
      <c r="C3231"/>
      <c r="D3231" s="145"/>
      <c r="E3231" s="146"/>
      <c r="F3231" s="1"/>
      <c r="G3231"/>
    </row>
    <row r="3232" spans="1:7" x14ac:dyDescent="0.3">
      <c r="A3232"/>
      <c r="B3232"/>
      <c r="C3232"/>
      <c r="D3232" s="145"/>
      <c r="E3232" s="146"/>
      <c r="F3232" s="1"/>
      <c r="G3232"/>
    </row>
    <row r="3233" spans="1:7" x14ac:dyDescent="0.3">
      <c r="A3233"/>
      <c r="B3233"/>
      <c r="C3233"/>
      <c r="D3233" s="145"/>
      <c r="E3233" s="146"/>
      <c r="F3233" s="1"/>
      <c r="G3233"/>
    </row>
    <row r="3234" spans="1:7" x14ac:dyDescent="0.3">
      <c r="A3234"/>
      <c r="B3234"/>
      <c r="C3234"/>
      <c r="D3234" s="145"/>
      <c r="E3234" s="146"/>
      <c r="F3234" s="1"/>
      <c r="G3234"/>
    </row>
    <row r="3235" spans="1:7" x14ac:dyDescent="0.3">
      <c r="A3235"/>
      <c r="B3235"/>
      <c r="C3235"/>
      <c r="D3235" s="145"/>
      <c r="E3235" s="146"/>
      <c r="F3235" s="1"/>
      <c r="G3235"/>
    </row>
    <row r="3236" spans="1:7" x14ac:dyDescent="0.3">
      <c r="A3236"/>
      <c r="B3236"/>
      <c r="C3236"/>
      <c r="D3236" s="145"/>
      <c r="E3236" s="146"/>
      <c r="F3236" s="1"/>
      <c r="G3236"/>
    </row>
    <row r="3237" spans="1:7" x14ac:dyDescent="0.3">
      <c r="A3237"/>
      <c r="B3237"/>
      <c r="C3237"/>
      <c r="D3237" s="145"/>
      <c r="E3237" s="146"/>
      <c r="F3237" s="1"/>
      <c r="G3237"/>
    </row>
    <row r="3238" spans="1:7" x14ac:dyDescent="0.3">
      <c r="A3238"/>
      <c r="B3238"/>
      <c r="C3238"/>
      <c r="D3238" s="145"/>
      <c r="E3238" s="146"/>
      <c r="F3238" s="1"/>
      <c r="G3238"/>
    </row>
    <row r="3239" spans="1:7" x14ac:dyDescent="0.3">
      <c r="A3239"/>
      <c r="B3239"/>
      <c r="C3239"/>
      <c r="D3239" s="145"/>
      <c r="E3239" s="146"/>
      <c r="F3239" s="1"/>
      <c r="G3239"/>
    </row>
    <row r="3240" spans="1:7" x14ac:dyDescent="0.3">
      <c r="A3240"/>
      <c r="B3240"/>
      <c r="C3240"/>
      <c r="D3240" s="145"/>
      <c r="E3240" s="146"/>
      <c r="F3240" s="1"/>
      <c r="G3240"/>
    </row>
    <row r="3241" spans="1:7" x14ac:dyDescent="0.3">
      <c r="A3241"/>
      <c r="B3241"/>
      <c r="C3241"/>
      <c r="D3241" s="145"/>
      <c r="E3241" s="146"/>
      <c r="F3241" s="1"/>
      <c r="G3241"/>
    </row>
    <row r="3242" spans="1:7" x14ac:dyDescent="0.3">
      <c r="A3242"/>
      <c r="B3242"/>
      <c r="C3242"/>
      <c r="D3242" s="145"/>
      <c r="E3242" s="146"/>
      <c r="F3242" s="1"/>
      <c r="G3242"/>
    </row>
    <row r="3243" spans="1:7" x14ac:dyDescent="0.3">
      <c r="A3243"/>
      <c r="B3243"/>
      <c r="C3243"/>
      <c r="D3243" s="145"/>
      <c r="E3243" s="146"/>
      <c r="F3243" s="1"/>
      <c r="G3243"/>
    </row>
    <row r="3244" spans="1:7" x14ac:dyDescent="0.3">
      <c r="A3244"/>
      <c r="B3244"/>
      <c r="C3244"/>
      <c r="D3244" s="145"/>
      <c r="E3244" s="146"/>
      <c r="F3244" s="1"/>
      <c r="G3244"/>
    </row>
    <row r="3245" spans="1:7" x14ac:dyDescent="0.3">
      <c r="A3245"/>
      <c r="B3245"/>
      <c r="C3245"/>
      <c r="D3245" s="145"/>
      <c r="E3245" s="146"/>
      <c r="F3245" s="1"/>
      <c r="G3245"/>
    </row>
    <row r="3246" spans="1:7" x14ac:dyDescent="0.3">
      <c r="A3246"/>
      <c r="B3246"/>
      <c r="C3246"/>
      <c r="D3246" s="145"/>
      <c r="E3246" s="146"/>
      <c r="F3246" s="1"/>
      <c r="G3246"/>
    </row>
    <row r="3247" spans="1:7" x14ac:dyDescent="0.3">
      <c r="A3247"/>
      <c r="B3247"/>
      <c r="C3247"/>
      <c r="D3247" s="145"/>
      <c r="E3247" s="146"/>
      <c r="F3247" s="1"/>
      <c r="G3247"/>
    </row>
    <row r="3248" spans="1:7" x14ac:dyDescent="0.3">
      <c r="A3248"/>
      <c r="B3248"/>
      <c r="C3248"/>
      <c r="D3248" s="145"/>
      <c r="E3248" s="146"/>
      <c r="F3248" s="1"/>
      <c r="G3248"/>
    </row>
    <row r="3249" spans="1:7" x14ac:dyDescent="0.3">
      <c r="A3249"/>
      <c r="B3249"/>
      <c r="C3249"/>
      <c r="D3249" s="145"/>
      <c r="E3249" s="146"/>
      <c r="F3249" s="1"/>
      <c r="G3249"/>
    </row>
    <row r="3250" spans="1:7" x14ac:dyDescent="0.3">
      <c r="A3250"/>
      <c r="B3250"/>
      <c r="C3250"/>
      <c r="D3250" s="145"/>
      <c r="E3250" s="146"/>
      <c r="F3250" s="1"/>
      <c r="G3250"/>
    </row>
    <row r="3251" spans="1:7" x14ac:dyDescent="0.3">
      <c r="A3251"/>
      <c r="B3251"/>
      <c r="C3251"/>
      <c r="D3251" s="145"/>
      <c r="E3251" s="146"/>
      <c r="F3251" s="1"/>
      <c r="G3251"/>
    </row>
    <row r="3252" spans="1:7" x14ac:dyDescent="0.3">
      <c r="A3252"/>
      <c r="B3252"/>
      <c r="C3252"/>
      <c r="D3252" s="145"/>
      <c r="E3252" s="146"/>
      <c r="F3252" s="1"/>
      <c r="G3252"/>
    </row>
    <row r="3253" spans="1:7" x14ac:dyDescent="0.3">
      <c r="A3253"/>
      <c r="B3253"/>
      <c r="C3253"/>
      <c r="D3253" s="145"/>
      <c r="E3253" s="146"/>
      <c r="F3253" s="1"/>
      <c r="G3253"/>
    </row>
    <row r="3254" spans="1:7" x14ac:dyDescent="0.3">
      <c r="A3254"/>
      <c r="B3254"/>
      <c r="C3254"/>
      <c r="D3254" s="145"/>
      <c r="E3254" s="146"/>
      <c r="F3254" s="1"/>
      <c r="G3254"/>
    </row>
    <row r="3255" spans="1:7" x14ac:dyDescent="0.3">
      <c r="A3255"/>
      <c r="B3255"/>
      <c r="C3255"/>
      <c r="D3255" s="145"/>
      <c r="E3255" s="146"/>
      <c r="F3255" s="1"/>
      <c r="G3255"/>
    </row>
    <row r="3256" spans="1:7" x14ac:dyDescent="0.3">
      <c r="A3256"/>
      <c r="B3256"/>
      <c r="C3256"/>
      <c r="D3256" s="145"/>
      <c r="E3256" s="146"/>
      <c r="F3256" s="1"/>
      <c r="G3256"/>
    </row>
    <row r="3257" spans="1:7" x14ac:dyDescent="0.3">
      <c r="A3257"/>
      <c r="B3257"/>
      <c r="C3257"/>
      <c r="D3257" s="145"/>
      <c r="E3257" s="146"/>
      <c r="F3257" s="1"/>
      <c r="G3257"/>
    </row>
    <row r="3258" spans="1:7" x14ac:dyDescent="0.3">
      <c r="A3258"/>
      <c r="B3258"/>
      <c r="C3258"/>
      <c r="D3258" s="145"/>
      <c r="E3258" s="146"/>
      <c r="F3258" s="1"/>
      <c r="G3258"/>
    </row>
    <row r="3259" spans="1:7" x14ac:dyDescent="0.3">
      <c r="A3259"/>
      <c r="B3259"/>
      <c r="C3259"/>
      <c r="D3259" s="145"/>
      <c r="E3259" s="146"/>
      <c r="F3259" s="1"/>
      <c r="G3259"/>
    </row>
    <row r="3260" spans="1:7" x14ac:dyDescent="0.3">
      <c r="A3260"/>
      <c r="B3260"/>
      <c r="C3260"/>
      <c r="D3260" s="145"/>
      <c r="E3260" s="146"/>
      <c r="F3260" s="1"/>
      <c r="G3260"/>
    </row>
    <row r="3261" spans="1:7" x14ac:dyDescent="0.3">
      <c r="A3261"/>
      <c r="B3261"/>
      <c r="C3261"/>
      <c r="D3261" s="145"/>
      <c r="E3261" s="146"/>
      <c r="F3261" s="1"/>
      <c r="G3261"/>
    </row>
    <row r="3262" spans="1:7" x14ac:dyDescent="0.3">
      <c r="A3262"/>
      <c r="B3262"/>
      <c r="C3262"/>
      <c r="D3262" s="145"/>
      <c r="E3262" s="146"/>
      <c r="F3262" s="1"/>
      <c r="G3262"/>
    </row>
    <row r="3263" spans="1:7" x14ac:dyDescent="0.3">
      <c r="A3263"/>
      <c r="B3263"/>
      <c r="C3263"/>
      <c r="D3263" s="145"/>
      <c r="E3263" s="146"/>
      <c r="F3263" s="1"/>
      <c r="G3263"/>
    </row>
    <row r="3264" spans="1:7" x14ac:dyDescent="0.3">
      <c r="A3264"/>
      <c r="B3264"/>
      <c r="C3264"/>
      <c r="D3264" s="145"/>
      <c r="E3264" s="146"/>
      <c r="F3264" s="1"/>
      <c r="G3264"/>
    </row>
    <row r="3265" spans="1:7" x14ac:dyDescent="0.3">
      <c r="A3265"/>
      <c r="B3265"/>
      <c r="C3265"/>
      <c r="D3265" s="145"/>
      <c r="E3265" s="146"/>
      <c r="F3265" s="1"/>
      <c r="G3265"/>
    </row>
    <row r="3266" spans="1:7" x14ac:dyDescent="0.3">
      <c r="A3266"/>
      <c r="B3266"/>
      <c r="C3266"/>
      <c r="D3266" s="145"/>
      <c r="E3266" s="146"/>
      <c r="F3266" s="1"/>
      <c r="G3266"/>
    </row>
    <row r="3267" spans="1:7" x14ac:dyDescent="0.3">
      <c r="A3267"/>
      <c r="B3267"/>
      <c r="C3267"/>
      <c r="D3267" s="145"/>
      <c r="E3267" s="146"/>
      <c r="F3267" s="1"/>
      <c r="G3267"/>
    </row>
    <row r="3268" spans="1:7" x14ac:dyDescent="0.3">
      <c r="A3268"/>
      <c r="B3268"/>
      <c r="C3268"/>
      <c r="D3268" s="145"/>
      <c r="E3268" s="146"/>
      <c r="F3268" s="1"/>
      <c r="G3268"/>
    </row>
    <row r="3269" spans="1:7" x14ac:dyDescent="0.3">
      <c r="A3269"/>
      <c r="B3269"/>
      <c r="C3269"/>
      <c r="D3269" s="145"/>
      <c r="E3269" s="146"/>
      <c r="F3269" s="1"/>
      <c r="G3269"/>
    </row>
    <row r="3270" spans="1:7" x14ac:dyDescent="0.3">
      <c r="A3270"/>
      <c r="B3270"/>
      <c r="C3270"/>
      <c r="D3270" s="145"/>
      <c r="E3270" s="146"/>
      <c r="F3270" s="1"/>
      <c r="G3270"/>
    </row>
    <row r="3271" spans="1:7" x14ac:dyDescent="0.3">
      <c r="A3271"/>
      <c r="B3271"/>
      <c r="C3271"/>
      <c r="D3271" s="145"/>
      <c r="E3271" s="146"/>
      <c r="F3271" s="1"/>
      <c r="G3271"/>
    </row>
    <row r="3272" spans="1:7" x14ac:dyDescent="0.3">
      <c r="A3272"/>
      <c r="B3272"/>
      <c r="C3272"/>
      <c r="D3272" s="145"/>
      <c r="E3272" s="146"/>
      <c r="F3272" s="1"/>
      <c r="G3272"/>
    </row>
    <row r="3273" spans="1:7" x14ac:dyDescent="0.3">
      <c r="A3273"/>
      <c r="B3273"/>
      <c r="C3273"/>
      <c r="D3273" s="145"/>
      <c r="E3273" s="146"/>
      <c r="F3273" s="1"/>
      <c r="G3273"/>
    </row>
    <row r="3274" spans="1:7" x14ac:dyDescent="0.3">
      <c r="A3274"/>
      <c r="B3274"/>
      <c r="C3274"/>
      <c r="D3274" s="145"/>
      <c r="E3274" s="146"/>
      <c r="F3274" s="1"/>
      <c r="G3274"/>
    </row>
    <row r="3275" spans="1:7" x14ac:dyDescent="0.3">
      <c r="A3275"/>
      <c r="B3275"/>
      <c r="C3275"/>
      <c r="D3275" s="145"/>
      <c r="E3275" s="146"/>
      <c r="F3275" s="1"/>
      <c r="G3275"/>
    </row>
    <row r="3276" spans="1:7" x14ac:dyDescent="0.3">
      <c r="A3276"/>
      <c r="B3276"/>
      <c r="C3276"/>
      <c r="D3276" s="145"/>
      <c r="E3276" s="146"/>
      <c r="F3276" s="1"/>
      <c r="G3276"/>
    </row>
    <row r="3277" spans="1:7" x14ac:dyDescent="0.3">
      <c r="A3277"/>
      <c r="B3277"/>
      <c r="C3277"/>
      <c r="D3277" s="145"/>
      <c r="E3277" s="146"/>
      <c r="F3277" s="1"/>
      <c r="G3277"/>
    </row>
    <row r="3278" spans="1:7" x14ac:dyDescent="0.3">
      <c r="A3278"/>
      <c r="B3278"/>
      <c r="C3278"/>
      <c r="D3278" s="145"/>
      <c r="E3278" s="146"/>
      <c r="F3278" s="1"/>
      <c r="G3278"/>
    </row>
    <row r="3279" spans="1:7" x14ac:dyDescent="0.3">
      <c r="A3279"/>
      <c r="B3279"/>
      <c r="C3279"/>
      <c r="D3279" s="145"/>
      <c r="E3279" s="146"/>
      <c r="F3279" s="1"/>
      <c r="G3279"/>
    </row>
    <row r="3280" spans="1:7" x14ac:dyDescent="0.3">
      <c r="A3280"/>
      <c r="B3280"/>
      <c r="C3280"/>
      <c r="D3280" s="145"/>
      <c r="E3280" s="146"/>
      <c r="F3280" s="1"/>
      <c r="G3280"/>
    </row>
    <row r="3281" spans="1:7" x14ac:dyDescent="0.3">
      <c r="A3281"/>
      <c r="B3281"/>
      <c r="C3281"/>
      <c r="D3281" s="145"/>
      <c r="E3281" s="146"/>
      <c r="F3281" s="1"/>
      <c r="G3281"/>
    </row>
    <row r="3282" spans="1:7" x14ac:dyDescent="0.3">
      <c r="A3282"/>
      <c r="B3282"/>
      <c r="C3282"/>
      <c r="D3282" s="145"/>
      <c r="E3282" s="146"/>
      <c r="F3282" s="1"/>
      <c r="G3282"/>
    </row>
    <row r="3283" spans="1:7" x14ac:dyDescent="0.3">
      <c r="A3283"/>
      <c r="B3283"/>
      <c r="C3283"/>
      <c r="D3283" s="145"/>
      <c r="E3283" s="146"/>
      <c r="F3283" s="1"/>
      <c r="G3283"/>
    </row>
    <row r="3284" spans="1:7" x14ac:dyDescent="0.3">
      <c r="A3284"/>
      <c r="B3284"/>
      <c r="C3284"/>
      <c r="D3284" s="145"/>
      <c r="E3284" s="146"/>
      <c r="F3284" s="1"/>
      <c r="G3284"/>
    </row>
    <row r="3285" spans="1:7" x14ac:dyDescent="0.3">
      <c r="A3285"/>
      <c r="B3285"/>
      <c r="C3285"/>
      <c r="D3285" s="145"/>
      <c r="E3285" s="146"/>
      <c r="F3285" s="1"/>
      <c r="G3285"/>
    </row>
    <row r="3286" spans="1:7" x14ac:dyDescent="0.3">
      <c r="A3286"/>
      <c r="B3286"/>
      <c r="C3286"/>
      <c r="D3286" s="145"/>
      <c r="E3286" s="146"/>
      <c r="F3286" s="1"/>
      <c r="G3286"/>
    </row>
    <row r="3287" spans="1:7" x14ac:dyDescent="0.3">
      <c r="A3287"/>
      <c r="B3287"/>
      <c r="C3287"/>
      <c r="D3287" s="145"/>
      <c r="E3287" s="146"/>
      <c r="F3287" s="1"/>
      <c r="G3287"/>
    </row>
    <row r="3288" spans="1:7" x14ac:dyDescent="0.3">
      <c r="A3288"/>
      <c r="B3288"/>
      <c r="C3288"/>
      <c r="D3288" s="145"/>
      <c r="E3288" s="146"/>
      <c r="F3288" s="1"/>
      <c r="G3288"/>
    </row>
    <row r="3289" spans="1:7" x14ac:dyDescent="0.3">
      <c r="A3289"/>
      <c r="B3289"/>
      <c r="C3289"/>
      <c r="D3289" s="145"/>
      <c r="E3289" s="146"/>
      <c r="F3289" s="1"/>
      <c r="G3289"/>
    </row>
    <row r="3290" spans="1:7" x14ac:dyDescent="0.3">
      <c r="A3290"/>
      <c r="B3290"/>
      <c r="C3290"/>
      <c r="D3290" s="145"/>
      <c r="E3290" s="146"/>
      <c r="F3290" s="1"/>
      <c r="G3290"/>
    </row>
    <row r="3291" spans="1:7" x14ac:dyDescent="0.3">
      <c r="A3291"/>
      <c r="B3291"/>
      <c r="C3291"/>
      <c r="D3291" s="145"/>
      <c r="E3291" s="146"/>
      <c r="F3291" s="1"/>
      <c r="G3291"/>
    </row>
    <row r="3292" spans="1:7" x14ac:dyDescent="0.3">
      <c r="A3292"/>
      <c r="B3292"/>
      <c r="C3292"/>
      <c r="D3292" s="145"/>
      <c r="E3292" s="146"/>
      <c r="F3292" s="1"/>
      <c r="G3292"/>
    </row>
    <row r="3293" spans="1:7" x14ac:dyDescent="0.3">
      <c r="A3293"/>
      <c r="B3293"/>
      <c r="C3293"/>
      <c r="D3293" s="145"/>
      <c r="E3293" s="146"/>
      <c r="F3293" s="1"/>
      <c r="G3293"/>
    </row>
    <row r="3294" spans="1:7" x14ac:dyDescent="0.3">
      <c r="A3294"/>
      <c r="B3294"/>
      <c r="C3294"/>
      <c r="D3294" s="145"/>
      <c r="E3294" s="146"/>
      <c r="F3294" s="1"/>
      <c r="G3294"/>
    </row>
    <row r="3295" spans="1:7" x14ac:dyDescent="0.3">
      <c r="A3295"/>
      <c r="B3295"/>
      <c r="C3295"/>
      <c r="D3295" s="145"/>
      <c r="E3295" s="146"/>
      <c r="F3295" s="1"/>
      <c r="G3295"/>
    </row>
    <row r="3296" spans="1:7" x14ac:dyDescent="0.3">
      <c r="A3296"/>
      <c r="B3296"/>
      <c r="C3296"/>
      <c r="D3296" s="145"/>
      <c r="E3296" s="146"/>
      <c r="F3296" s="1"/>
      <c r="G3296"/>
    </row>
    <row r="3297" spans="1:7" x14ac:dyDescent="0.3">
      <c r="A3297"/>
      <c r="B3297"/>
      <c r="C3297"/>
      <c r="D3297" s="145"/>
      <c r="E3297" s="146"/>
      <c r="F3297" s="1"/>
      <c r="G3297"/>
    </row>
    <row r="3298" spans="1:7" x14ac:dyDescent="0.3">
      <c r="A3298"/>
      <c r="B3298"/>
      <c r="C3298"/>
      <c r="D3298" s="145"/>
      <c r="E3298" s="146"/>
      <c r="F3298" s="1"/>
      <c r="G3298"/>
    </row>
    <row r="3299" spans="1:7" x14ac:dyDescent="0.3">
      <c r="A3299"/>
      <c r="B3299"/>
      <c r="C3299"/>
      <c r="D3299" s="145"/>
      <c r="E3299" s="146"/>
      <c r="F3299" s="1"/>
      <c r="G3299"/>
    </row>
    <row r="3300" spans="1:7" x14ac:dyDescent="0.3">
      <c r="A3300"/>
      <c r="B3300"/>
      <c r="C3300"/>
      <c r="D3300" s="145"/>
      <c r="E3300" s="146"/>
      <c r="F3300" s="1"/>
      <c r="G3300"/>
    </row>
    <row r="3301" spans="1:7" x14ac:dyDescent="0.3">
      <c r="A3301"/>
      <c r="B3301"/>
      <c r="C3301"/>
      <c r="D3301" s="145"/>
      <c r="E3301" s="146"/>
      <c r="F3301" s="1"/>
      <c r="G3301"/>
    </row>
    <row r="3302" spans="1:7" x14ac:dyDescent="0.3">
      <c r="A3302"/>
      <c r="B3302"/>
      <c r="C3302"/>
      <c r="D3302" s="145"/>
      <c r="E3302" s="146"/>
      <c r="F3302" s="1"/>
      <c r="G3302"/>
    </row>
    <row r="3303" spans="1:7" x14ac:dyDescent="0.3">
      <c r="A3303"/>
      <c r="B3303"/>
      <c r="C3303"/>
      <c r="D3303" s="145"/>
      <c r="E3303" s="146"/>
      <c r="F3303" s="1"/>
      <c r="G3303"/>
    </row>
    <row r="3304" spans="1:7" x14ac:dyDescent="0.3">
      <c r="A3304"/>
      <c r="B3304"/>
      <c r="C3304"/>
      <c r="D3304" s="145"/>
      <c r="E3304" s="146"/>
      <c r="F3304" s="1"/>
      <c r="G3304"/>
    </row>
    <row r="3305" spans="1:7" x14ac:dyDescent="0.3">
      <c r="A3305"/>
      <c r="B3305"/>
      <c r="C3305"/>
      <c r="D3305" s="145"/>
      <c r="E3305" s="146"/>
      <c r="F3305" s="1"/>
      <c r="G3305"/>
    </row>
    <row r="3306" spans="1:7" x14ac:dyDescent="0.3">
      <c r="A3306"/>
      <c r="B3306"/>
      <c r="C3306"/>
      <c r="D3306" s="145"/>
      <c r="E3306" s="146"/>
      <c r="F3306" s="1"/>
      <c r="G3306"/>
    </row>
    <row r="3307" spans="1:7" x14ac:dyDescent="0.3">
      <c r="A3307"/>
      <c r="B3307"/>
      <c r="C3307"/>
      <c r="D3307" s="145"/>
      <c r="E3307" s="146"/>
      <c r="F3307" s="1"/>
      <c r="G3307"/>
    </row>
    <row r="3308" spans="1:7" x14ac:dyDescent="0.3">
      <c r="A3308"/>
      <c r="B3308"/>
      <c r="C3308"/>
      <c r="D3308" s="145"/>
      <c r="E3308" s="146"/>
      <c r="F3308" s="1"/>
      <c r="G3308"/>
    </row>
    <row r="3309" spans="1:7" x14ac:dyDescent="0.3">
      <c r="A3309"/>
      <c r="B3309"/>
      <c r="C3309"/>
      <c r="D3309" s="145"/>
      <c r="E3309" s="146"/>
      <c r="F3309" s="1"/>
      <c r="G3309"/>
    </row>
    <row r="3310" spans="1:7" x14ac:dyDescent="0.3">
      <c r="A3310"/>
      <c r="B3310"/>
      <c r="C3310"/>
      <c r="D3310" s="145"/>
      <c r="E3310" s="146"/>
      <c r="F3310" s="1"/>
      <c r="G3310"/>
    </row>
    <row r="3311" spans="1:7" x14ac:dyDescent="0.3">
      <c r="A3311"/>
      <c r="B3311"/>
      <c r="C3311"/>
      <c r="D3311" s="145"/>
      <c r="E3311" s="146"/>
      <c r="F3311" s="1"/>
      <c r="G3311"/>
    </row>
    <row r="3312" spans="1:7" x14ac:dyDescent="0.3">
      <c r="A3312"/>
      <c r="B3312"/>
      <c r="C3312"/>
      <c r="D3312" s="145"/>
      <c r="E3312" s="146"/>
      <c r="F3312" s="1"/>
      <c r="G3312"/>
    </row>
    <row r="3313" spans="1:7" x14ac:dyDescent="0.3">
      <c r="A3313"/>
      <c r="B3313"/>
      <c r="C3313"/>
      <c r="D3313" s="145"/>
      <c r="E3313" s="146"/>
      <c r="F3313" s="1"/>
      <c r="G3313"/>
    </row>
    <row r="3314" spans="1:7" x14ac:dyDescent="0.3">
      <c r="A3314"/>
      <c r="B3314"/>
      <c r="C3314"/>
      <c r="D3314" s="145"/>
      <c r="E3314" s="146"/>
      <c r="F3314" s="1"/>
      <c r="G3314"/>
    </row>
    <row r="3315" spans="1:7" x14ac:dyDescent="0.3">
      <c r="A3315"/>
      <c r="B3315"/>
      <c r="C3315"/>
      <c r="D3315" s="145"/>
      <c r="E3315" s="146"/>
      <c r="F3315" s="1"/>
      <c r="G3315"/>
    </row>
    <row r="3316" spans="1:7" x14ac:dyDescent="0.3">
      <c r="A3316"/>
      <c r="B3316"/>
      <c r="C3316"/>
      <c r="D3316" s="145"/>
      <c r="E3316" s="146"/>
      <c r="F3316" s="1"/>
      <c r="G3316"/>
    </row>
    <row r="3317" spans="1:7" x14ac:dyDescent="0.3">
      <c r="A3317"/>
      <c r="B3317"/>
      <c r="C3317"/>
      <c r="D3317" s="145"/>
      <c r="E3317" s="146"/>
      <c r="F3317" s="1"/>
      <c r="G3317"/>
    </row>
    <row r="3318" spans="1:7" x14ac:dyDescent="0.3">
      <c r="A3318"/>
      <c r="B3318"/>
      <c r="C3318"/>
      <c r="D3318" s="145"/>
      <c r="E3318" s="146"/>
      <c r="F3318" s="1"/>
      <c r="G3318"/>
    </row>
    <row r="3319" spans="1:7" x14ac:dyDescent="0.3">
      <c r="A3319"/>
      <c r="B3319"/>
      <c r="C3319"/>
      <c r="D3319" s="145"/>
      <c r="E3319" s="146"/>
      <c r="F3319" s="1"/>
      <c r="G3319"/>
    </row>
    <row r="3320" spans="1:7" x14ac:dyDescent="0.3">
      <c r="A3320"/>
      <c r="B3320"/>
      <c r="C3320"/>
      <c r="D3320" s="145"/>
      <c r="E3320" s="146"/>
      <c r="F3320" s="1"/>
      <c r="G3320"/>
    </row>
    <row r="3321" spans="1:7" x14ac:dyDescent="0.3">
      <c r="A3321"/>
      <c r="B3321"/>
      <c r="C3321"/>
      <c r="D3321" s="145"/>
      <c r="E3321" s="146"/>
      <c r="F3321" s="1"/>
      <c r="G3321"/>
    </row>
    <row r="3322" spans="1:7" x14ac:dyDescent="0.3">
      <c r="A3322"/>
      <c r="B3322"/>
      <c r="C3322"/>
      <c r="D3322" s="145"/>
      <c r="E3322" s="146"/>
      <c r="F3322" s="1"/>
      <c r="G3322"/>
    </row>
    <row r="3323" spans="1:7" x14ac:dyDescent="0.3">
      <c r="A3323"/>
      <c r="B3323"/>
      <c r="C3323"/>
      <c r="D3323" s="145"/>
      <c r="E3323" s="146"/>
      <c r="F3323" s="1"/>
      <c r="G3323"/>
    </row>
    <row r="3324" spans="1:7" x14ac:dyDescent="0.3">
      <c r="A3324"/>
      <c r="B3324"/>
      <c r="C3324"/>
      <c r="D3324" s="145"/>
      <c r="E3324" s="146"/>
      <c r="F3324" s="1"/>
      <c r="G3324"/>
    </row>
    <row r="3325" spans="1:7" x14ac:dyDescent="0.3">
      <c r="A3325"/>
      <c r="B3325"/>
      <c r="C3325"/>
      <c r="D3325" s="145"/>
      <c r="E3325" s="146"/>
      <c r="F3325" s="1"/>
      <c r="G3325"/>
    </row>
    <row r="3326" spans="1:7" x14ac:dyDescent="0.3">
      <c r="A3326"/>
      <c r="B3326"/>
      <c r="C3326"/>
      <c r="D3326" s="145"/>
      <c r="E3326" s="146"/>
      <c r="F3326" s="1"/>
      <c r="G3326"/>
    </row>
    <row r="3327" spans="1:7" x14ac:dyDescent="0.3">
      <c r="A3327"/>
      <c r="B3327"/>
      <c r="C3327"/>
      <c r="D3327" s="145"/>
      <c r="E3327" s="146"/>
      <c r="F3327" s="1"/>
      <c r="G3327"/>
    </row>
    <row r="3328" spans="1:7" x14ac:dyDescent="0.3">
      <c r="A3328"/>
      <c r="B3328"/>
      <c r="C3328"/>
      <c r="D3328" s="145"/>
      <c r="E3328" s="146"/>
      <c r="F3328" s="1"/>
      <c r="G3328"/>
    </row>
    <row r="3329" spans="1:7" x14ac:dyDescent="0.3">
      <c r="A3329"/>
      <c r="B3329"/>
      <c r="C3329"/>
      <c r="D3329" s="145"/>
      <c r="E3329" s="146"/>
      <c r="F3329" s="1"/>
      <c r="G3329"/>
    </row>
    <row r="3330" spans="1:7" x14ac:dyDescent="0.3">
      <c r="A3330"/>
      <c r="B3330"/>
      <c r="C3330"/>
      <c r="D3330" s="145"/>
      <c r="E3330" s="146"/>
      <c r="F3330" s="1"/>
      <c r="G3330"/>
    </row>
    <row r="3331" spans="1:7" x14ac:dyDescent="0.3">
      <c r="A3331"/>
      <c r="B3331"/>
      <c r="C3331"/>
      <c r="D3331" s="145"/>
      <c r="E3331" s="146"/>
      <c r="F3331" s="1"/>
      <c r="G3331"/>
    </row>
    <row r="3332" spans="1:7" x14ac:dyDescent="0.3">
      <c r="A3332"/>
      <c r="B3332"/>
      <c r="C3332"/>
      <c r="D3332" s="145"/>
      <c r="E3332" s="146"/>
      <c r="F3332" s="1"/>
      <c r="G3332"/>
    </row>
    <row r="3333" spans="1:7" x14ac:dyDescent="0.3">
      <c r="A3333"/>
      <c r="B3333"/>
      <c r="C3333"/>
      <c r="D3333" s="145"/>
      <c r="E3333" s="146"/>
      <c r="F3333" s="1"/>
      <c r="G3333"/>
    </row>
    <row r="3334" spans="1:7" x14ac:dyDescent="0.3">
      <c r="A3334"/>
      <c r="B3334"/>
      <c r="C3334"/>
      <c r="D3334" s="145"/>
      <c r="E3334" s="146"/>
      <c r="F3334" s="1"/>
      <c r="G3334"/>
    </row>
    <row r="3335" spans="1:7" x14ac:dyDescent="0.3">
      <c r="A3335"/>
      <c r="B3335"/>
      <c r="C3335"/>
      <c r="D3335" s="145"/>
      <c r="E3335" s="146"/>
      <c r="F3335" s="1"/>
      <c r="G3335"/>
    </row>
    <row r="3336" spans="1:7" x14ac:dyDescent="0.3">
      <c r="A3336"/>
      <c r="B3336"/>
      <c r="C3336"/>
      <c r="D3336" s="145"/>
      <c r="E3336" s="146"/>
      <c r="F3336" s="1"/>
      <c r="G3336"/>
    </row>
    <row r="3337" spans="1:7" x14ac:dyDescent="0.3">
      <c r="A3337"/>
      <c r="B3337"/>
      <c r="C3337"/>
      <c r="D3337" s="145"/>
      <c r="E3337" s="146"/>
      <c r="F3337" s="1"/>
      <c r="G3337"/>
    </row>
    <row r="3338" spans="1:7" x14ac:dyDescent="0.3">
      <c r="A3338"/>
      <c r="B3338"/>
      <c r="C3338"/>
      <c r="D3338" s="145"/>
      <c r="E3338" s="146"/>
      <c r="F3338" s="1"/>
      <c r="G3338"/>
    </row>
    <row r="3339" spans="1:7" x14ac:dyDescent="0.3">
      <c r="A3339"/>
      <c r="B3339"/>
      <c r="C3339"/>
      <c r="D3339" s="145"/>
      <c r="E3339" s="146"/>
      <c r="F3339" s="1"/>
      <c r="G3339"/>
    </row>
    <row r="3340" spans="1:7" x14ac:dyDescent="0.3">
      <c r="A3340"/>
      <c r="B3340"/>
      <c r="C3340"/>
      <c r="D3340" s="145"/>
      <c r="E3340" s="146"/>
      <c r="F3340" s="1"/>
      <c r="G3340"/>
    </row>
    <row r="3341" spans="1:7" x14ac:dyDescent="0.3">
      <c r="A3341"/>
      <c r="B3341"/>
      <c r="C3341"/>
      <c r="D3341" s="145"/>
      <c r="E3341" s="146"/>
      <c r="F3341" s="1"/>
      <c r="G3341"/>
    </row>
    <row r="3342" spans="1:7" x14ac:dyDescent="0.3">
      <c r="A3342"/>
      <c r="B3342"/>
      <c r="C3342"/>
      <c r="D3342" s="145"/>
      <c r="E3342" s="146"/>
      <c r="F3342" s="1"/>
      <c r="G3342"/>
    </row>
    <row r="3343" spans="1:7" x14ac:dyDescent="0.3">
      <c r="A3343"/>
      <c r="B3343"/>
      <c r="C3343"/>
      <c r="D3343" s="145"/>
      <c r="E3343" s="146"/>
      <c r="F3343" s="1"/>
      <c r="G3343"/>
    </row>
    <row r="3344" spans="1:7" x14ac:dyDescent="0.3">
      <c r="A3344"/>
      <c r="B3344"/>
      <c r="C3344"/>
      <c r="D3344" s="145"/>
      <c r="E3344" s="146"/>
      <c r="F3344" s="1"/>
      <c r="G3344"/>
    </row>
    <row r="3345" spans="1:7" x14ac:dyDescent="0.3">
      <c r="A3345"/>
      <c r="B3345"/>
      <c r="C3345"/>
      <c r="D3345" s="145"/>
      <c r="E3345" s="146"/>
      <c r="F3345" s="1"/>
      <c r="G3345"/>
    </row>
    <row r="3346" spans="1:7" x14ac:dyDescent="0.3">
      <c r="A3346"/>
      <c r="B3346"/>
      <c r="C3346"/>
      <c r="D3346" s="145"/>
      <c r="E3346" s="146"/>
      <c r="F3346" s="1"/>
      <c r="G3346"/>
    </row>
    <row r="3347" spans="1:7" x14ac:dyDescent="0.3">
      <c r="A3347"/>
      <c r="B3347"/>
      <c r="C3347"/>
      <c r="D3347" s="145"/>
      <c r="E3347" s="146"/>
      <c r="F3347" s="1"/>
      <c r="G3347"/>
    </row>
    <row r="3348" spans="1:7" x14ac:dyDescent="0.3">
      <c r="A3348"/>
      <c r="B3348"/>
      <c r="C3348"/>
      <c r="D3348" s="145"/>
      <c r="E3348" s="146"/>
      <c r="F3348" s="1"/>
      <c r="G3348"/>
    </row>
    <row r="3349" spans="1:7" x14ac:dyDescent="0.3">
      <c r="A3349"/>
      <c r="B3349"/>
      <c r="C3349"/>
      <c r="D3349" s="145"/>
      <c r="E3349" s="146"/>
      <c r="F3349" s="1"/>
      <c r="G3349"/>
    </row>
    <row r="3350" spans="1:7" x14ac:dyDescent="0.3">
      <c r="A3350"/>
      <c r="B3350"/>
      <c r="C3350"/>
      <c r="D3350" s="145"/>
      <c r="E3350" s="146"/>
      <c r="F3350" s="1"/>
      <c r="G3350"/>
    </row>
    <row r="3351" spans="1:7" x14ac:dyDescent="0.3">
      <c r="A3351"/>
      <c r="B3351"/>
      <c r="C3351"/>
      <c r="D3351" s="145"/>
      <c r="E3351" s="146"/>
      <c r="F3351" s="1"/>
      <c r="G3351"/>
    </row>
    <row r="3352" spans="1:7" x14ac:dyDescent="0.3">
      <c r="A3352"/>
      <c r="B3352"/>
      <c r="C3352"/>
      <c r="D3352" s="145"/>
      <c r="E3352" s="146"/>
      <c r="F3352" s="1"/>
      <c r="G3352"/>
    </row>
    <row r="3353" spans="1:7" x14ac:dyDescent="0.3">
      <c r="A3353"/>
      <c r="B3353"/>
      <c r="C3353"/>
      <c r="D3353" s="145"/>
      <c r="E3353" s="146"/>
      <c r="F3353" s="1"/>
      <c r="G3353"/>
    </row>
    <row r="3354" spans="1:7" x14ac:dyDescent="0.3">
      <c r="A3354"/>
      <c r="B3354"/>
      <c r="C3354"/>
      <c r="D3354" s="145"/>
      <c r="E3354" s="146"/>
      <c r="F3354" s="1"/>
      <c r="G3354"/>
    </row>
    <row r="3355" spans="1:7" x14ac:dyDescent="0.3">
      <c r="A3355"/>
      <c r="B3355"/>
      <c r="C3355"/>
      <c r="D3355" s="145"/>
      <c r="E3355" s="146"/>
      <c r="F3355" s="1"/>
      <c r="G3355"/>
    </row>
    <row r="3356" spans="1:7" x14ac:dyDescent="0.3">
      <c r="A3356"/>
      <c r="B3356"/>
      <c r="C3356"/>
      <c r="D3356" s="145"/>
      <c r="E3356" s="146"/>
      <c r="F3356" s="1"/>
      <c r="G3356"/>
    </row>
    <row r="3357" spans="1:7" x14ac:dyDescent="0.3">
      <c r="A3357"/>
      <c r="B3357"/>
      <c r="C3357"/>
      <c r="D3357" s="145"/>
      <c r="E3357" s="146"/>
      <c r="F3357" s="1"/>
      <c r="G3357"/>
    </row>
    <row r="3358" spans="1:7" x14ac:dyDescent="0.3">
      <c r="A3358"/>
      <c r="B3358"/>
      <c r="C3358"/>
      <c r="D3358" s="145"/>
      <c r="E3358" s="146"/>
      <c r="F3358" s="1"/>
      <c r="G3358"/>
    </row>
    <row r="3359" spans="1:7" x14ac:dyDescent="0.3">
      <c r="A3359"/>
      <c r="B3359"/>
      <c r="C3359"/>
      <c r="D3359" s="145"/>
      <c r="E3359" s="146"/>
      <c r="F3359" s="1"/>
      <c r="G3359"/>
    </row>
    <row r="3360" spans="1:7" x14ac:dyDescent="0.3">
      <c r="A3360"/>
      <c r="B3360"/>
      <c r="C3360"/>
      <c r="D3360" s="145"/>
      <c r="E3360" s="146"/>
      <c r="F3360" s="1"/>
      <c r="G3360"/>
    </row>
    <row r="3361" spans="1:7" x14ac:dyDescent="0.3">
      <c r="A3361"/>
      <c r="B3361"/>
      <c r="C3361"/>
      <c r="D3361" s="145"/>
      <c r="E3361" s="146"/>
      <c r="F3361" s="1"/>
      <c r="G3361"/>
    </row>
    <row r="3362" spans="1:7" x14ac:dyDescent="0.3">
      <c r="A3362"/>
      <c r="B3362"/>
      <c r="C3362"/>
      <c r="D3362" s="145"/>
      <c r="E3362" s="146"/>
      <c r="F3362" s="1"/>
      <c r="G3362"/>
    </row>
    <row r="3363" spans="1:7" x14ac:dyDescent="0.3">
      <c r="A3363"/>
      <c r="B3363"/>
      <c r="C3363"/>
      <c r="D3363" s="145"/>
      <c r="E3363" s="146"/>
      <c r="F3363" s="1"/>
      <c r="G3363"/>
    </row>
    <row r="3364" spans="1:7" x14ac:dyDescent="0.3">
      <c r="A3364"/>
      <c r="B3364"/>
      <c r="C3364"/>
      <c r="D3364" s="145"/>
      <c r="E3364" s="146"/>
      <c r="F3364" s="1"/>
      <c r="G3364"/>
    </row>
    <row r="3365" spans="1:7" x14ac:dyDescent="0.3">
      <c r="A3365"/>
      <c r="B3365"/>
      <c r="C3365"/>
      <c r="D3365" s="145"/>
      <c r="E3365" s="146"/>
      <c r="F3365" s="1"/>
      <c r="G3365"/>
    </row>
    <row r="3366" spans="1:7" x14ac:dyDescent="0.3">
      <c r="A3366"/>
      <c r="B3366"/>
      <c r="C3366"/>
      <c r="D3366" s="145"/>
      <c r="E3366" s="146"/>
      <c r="F3366" s="1"/>
      <c r="G3366"/>
    </row>
    <row r="3367" spans="1:7" x14ac:dyDescent="0.3">
      <c r="A3367"/>
      <c r="B3367"/>
      <c r="C3367"/>
      <c r="D3367" s="145"/>
      <c r="E3367" s="146"/>
      <c r="F3367" s="1"/>
      <c r="G3367"/>
    </row>
    <row r="3368" spans="1:7" x14ac:dyDescent="0.3">
      <c r="A3368"/>
      <c r="B3368"/>
      <c r="C3368"/>
      <c r="D3368" s="145"/>
      <c r="E3368" s="146"/>
      <c r="F3368" s="1"/>
      <c r="G3368"/>
    </row>
    <row r="3369" spans="1:7" x14ac:dyDescent="0.3">
      <c r="A3369"/>
      <c r="B3369"/>
      <c r="C3369"/>
      <c r="D3369" s="145"/>
      <c r="E3369" s="146"/>
      <c r="F3369" s="1"/>
      <c r="G3369"/>
    </row>
    <row r="3370" spans="1:7" x14ac:dyDescent="0.3">
      <c r="A3370"/>
      <c r="B3370"/>
      <c r="C3370"/>
      <c r="D3370" s="145"/>
      <c r="E3370" s="146"/>
      <c r="F3370" s="1"/>
      <c r="G3370"/>
    </row>
    <row r="3371" spans="1:7" x14ac:dyDescent="0.3">
      <c r="A3371"/>
      <c r="B3371"/>
      <c r="C3371"/>
      <c r="D3371" s="145"/>
      <c r="E3371" s="146"/>
      <c r="F3371" s="1"/>
      <c r="G3371"/>
    </row>
    <row r="3372" spans="1:7" x14ac:dyDescent="0.3">
      <c r="A3372"/>
      <c r="B3372"/>
      <c r="C3372"/>
      <c r="D3372" s="145"/>
      <c r="E3372" s="146"/>
      <c r="F3372" s="1"/>
      <c r="G3372"/>
    </row>
    <row r="3373" spans="1:7" x14ac:dyDescent="0.3">
      <c r="A3373"/>
      <c r="B3373"/>
      <c r="C3373"/>
      <c r="D3373" s="145"/>
      <c r="E3373" s="146"/>
      <c r="F3373" s="1"/>
      <c r="G3373"/>
    </row>
    <row r="3374" spans="1:7" x14ac:dyDescent="0.3">
      <c r="A3374"/>
      <c r="B3374"/>
      <c r="C3374"/>
      <c r="D3374" s="145"/>
      <c r="E3374" s="146"/>
      <c r="F3374" s="1"/>
      <c r="G3374"/>
    </row>
    <row r="3375" spans="1:7" x14ac:dyDescent="0.3">
      <c r="A3375"/>
      <c r="B3375"/>
      <c r="C3375"/>
      <c r="D3375" s="145"/>
      <c r="E3375" s="146"/>
      <c r="F3375" s="1"/>
      <c r="G3375"/>
    </row>
    <row r="3376" spans="1:7" x14ac:dyDescent="0.3">
      <c r="A3376"/>
      <c r="B3376"/>
      <c r="C3376"/>
      <c r="D3376" s="145"/>
      <c r="E3376" s="146"/>
      <c r="F3376" s="1"/>
      <c r="G3376"/>
    </row>
    <row r="3377" spans="1:7" x14ac:dyDescent="0.3">
      <c r="A3377"/>
      <c r="B3377"/>
      <c r="C3377"/>
      <c r="D3377" s="145"/>
      <c r="E3377" s="146"/>
      <c r="F3377" s="1"/>
      <c r="G3377"/>
    </row>
    <row r="3378" spans="1:7" x14ac:dyDescent="0.3">
      <c r="A3378"/>
      <c r="B3378"/>
      <c r="C3378"/>
      <c r="D3378" s="145"/>
      <c r="E3378" s="146"/>
      <c r="F3378" s="1"/>
      <c r="G3378"/>
    </row>
    <row r="3379" spans="1:7" x14ac:dyDescent="0.3">
      <c r="A3379"/>
      <c r="B3379"/>
      <c r="C3379"/>
      <c r="D3379" s="145"/>
      <c r="E3379" s="146"/>
      <c r="F3379" s="1"/>
      <c r="G3379"/>
    </row>
    <row r="3380" spans="1:7" x14ac:dyDescent="0.3">
      <c r="A3380"/>
      <c r="B3380"/>
      <c r="C3380"/>
      <c r="D3380" s="145"/>
      <c r="E3380" s="146"/>
      <c r="F3380" s="1"/>
      <c r="G3380"/>
    </row>
    <row r="3381" spans="1:7" x14ac:dyDescent="0.3">
      <c r="A3381"/>
      <c r="B3381"/>
      <c r="C3381"/>
      <c r="D3381" s="145"/>
      <c r="E3381" s="146"/>
      <c r="F3381" s="1"/>
      <c r="G3381"/>
    </row>
    <row r="3382" spans="1:7" x14ac:dyDescent="0.3">
      <c r="A3382"/>
      <c r="B3382"/>
      <c r="C3382"/>
      <c r="D3382" s="145"/>
      <c r="E3382" s="146"/>
      <c r="F3382" s="1"/>
      <c r="G3382"/>
    </row>
    <row r="3383" spans="1:7" x14ac:dyDescent="0.3">
      <c r="A3383"/>
      <c r="B3383"/>
      <c r="C3383"/>
      <c r="D3383" s="145"/>
      <c r="E3383" s="146"/>
      <c r="F3383" s="1"/>
      <c r="G3383"/>
    </row>
    <row r="3384" spans="1:7" x14ac:dyDescent="0.3">
      <c r="A3384"/>
      <c r="B3384"/>
      <c r="C3384"/>
      <c r="D3384" s="145"/>
      <c r="E3384" s="146"/>
      <c r="F3384" s="1"/>
      <c r="G3384"/>
    </row>
    <row r="3385" spans="1:7" x14ac:dyDescent="0.3">
      <c r="A3385"/>
      <c r="B3385"/>
      <c r="C3385"/>
      <c r="D3385" s="145"/>
      <c r="E3385" s="146"/>
      <c r="F3385" s="1"/>
      <c r="G3385"/>
    </row>
    <row r="3386" spans="1:7" x14ac:dyDescent="0.3">
      <c r="A3386"/>
      <c r="B3386"/>
      <c r="C3386"/>
      <c r="D3386" s="145"/>
      <c r="E3386" s="146"/>
      <c r="F3386" s="1"/>
      <c r="G3386"/>
    </row>
    <row r="3387" spans="1:7" x14ac:dyDescent="0.3">
      <c r="A3387"/>
      <c r="B3387"/>
      <c r="C3387"/>
      <c r="D3387" s="145"/>
      <c r="E3387" s="146"/>
      <c r="F3387" s="1"/>
      <c r="G3387"/>
    </row>
    <row r="3388" spans="1:7" x14ac:dyDescent="0.3">
      <c r="A3388"/>
      <c r="B3388"/>
      <c r="C3388"/>
      <c r="D3388" s="145"/>
      <c r="E3388" s="146"/>
      <c r="F3388" s="1"/>
      <c r="G3388"/>
    </row>
    <row r="3389" spans="1:7" x14ac:dyDescent="0.3">
      <c r="A3389"/>
      <c r="B3389"/>
      <c r="C3389"/>
      <c r="D3389" s="145"/>
      <c r="E3389" s="146"/>
      <c r="F3389" s="1"/>
      <c r="G3389"/>
    </row>
    <row r="3390" spans="1:7" x14ac:dyDescent="0.3">
      <c r="A3390"/>
      <c r="B3390"/>
      <c r="C3390"/>
      <c r="D3390" s="145"/>
      <c r="E3390" s="146"/>
      <c r="F3390" s="1"/>
      <c r="G3390"/>
    </row>
    <row r="3391" spans="1:7" x14ac:dyDescent="0.3">
      <c r="A3391"/>
      <c r="B3391"/>
      <c r="C3391"/>
      <c r="D3391" s="145"/>
      <c r="E3391" s="146"/>
      <c r="F3391" s="1"/>
      <c r="G3391"/>
    </row>
    <row r="3392" spans="1:7" x14ac:dyDescent="0.3">
      <c r="A3392"/>
      <c r="B3392"/>
      <c r="C3392"/>
      <c r="D3392" s="145"/>
      <c r="E3392" s="146"/>
      <c r="F3392" s="1"/>
      <c r="G3392"/>
    </row>
    <row r="3393" spans="1:7" x14ac:dyDescent="0.3">
      <c r="A3393"/>
      <c r="B3393"/>
      <c r="C3393"/>
      <c r="D3393" s="145"/>
      <c r="E3393" s="146"/>
      <c r="F3393" s="1"/>
      <c r="G3393"/>
    </row>
    <row r="3394" spans="1:7" x14ac:dyDescent="0.3">
      <c r="A3394"/>
      <c r="B3394"/>
      <c r="C3394"/>
      <c r="D3394" s="145"/>
      <c r="E3394" s="146"/>
      <c r="F3394" s="1"/>
      <c r="G3394"/>
    </row>
    <row r="3395" spans="1:7" x14ac:dyDescent="0.3">
      <c r="A3395"/>
      <c r="B3395"/>
      <c r="C3395"/>
      <c r="D3395" s="145"/>
      <c r="E3395" s="146"/>
      <c r="F3395" s="1"/>
      <c r="G3395"/>
    </row>
    <row r="3396" spans="1:7" x14ac:dyDescent="0.3">
      <c r="A3396"/>
      <c r="B3396"/>
      <c r="C3396"/>
      <c r="D3396" s="145"/>
      <c r="E3396" s="146"/>
      <c r="F3396" s="1"/>
      <c r="G3396"/>
    </row>
    <row r="3397" spans="1:7" x14ac:dyDescent="0.3">
      <c r="A3397"/>
      <c r="B3397"/>
      <c r="C3397"/>
      <c r="D3397" s="145"/>
      <c r="E3397" s="146"/>
      <c r="F3397" s="1"/>
      <c r="G3397"/>
    </row>
    <row r="3398" spans="1:7" x14ac:dyDescent="0.3">
      <c r="A3398"/>
      <c r="B3398"/>
      <c r="C3398"/>
      <c r="D3398" s="145"/>
      <c r="E3398" s="146"/>
      <c r="F3398" s="1"/>
      <c r="G3398"/>
    </row>
    <row r="3399" spans="1:7" x14ac:dyDescent="0.3">
      <c r="A3399"/>
      <c r="B3399"/>
      <c r="C3399"/>
      <c r="D3399" s="145"/>
      <c r="E3399" s="146"/>
      <c r="F3399" s="1"/>
      <c r="G3399"/>
    </row>
    <row r="3400" spans="1:7" x14ac:dyDescent="0.3">
      <c r="A3400"/>
      <c r="B3400"/>
      <c r="C3400"/>
      <c r="D3400" s="145"/>
      <c r="E3400" s="146"/>
      <c r="F3400" s="1"/>
      <c r="G3400"/>
    </row>
    <row r="3401" spans="1:7" x14ac:dyDescent="0.3">
      <c r="A3401"/>
      <c r="B3401"/>
      <c r="C3401"/>
      <c r="D3401" s="145"/>
      <c r="E3401" s="146"/>
      <c r="F3401" s="1"/>
      <c r="G3401"/>
    </row>
    <row r="3402" spans="1:7" x14ac:dyDescent="0.3">
      <c r="A3402"/>
      <c r="B3402"/>
      <c r="C3402"/>
      <c r="D3402" s="145"/>
      <c r="E3402" s="146"/>
      <c r="F3402" s="1"/>
      <c r="G3402"/>
    </row>
    <row r="3403" spans="1:7" x14ac:dyDescent="0.3">
      <c r="A3403"/>
      <c r="B3403"/>
      <c r="C3403"/>
      <c r="D3403" s="145"/>
      <c r="E3403" s="146"/>
      <c r="F3403" s="1"/>
      <c r="G3403"/>
    </row>
    <row r="3404" spans="1:7" x14ac:dyDescent="0.3">
      <c r="A3404"/>
      <c r="B3404"/>
      <c r="C3404"/>
      <c r="D3404" s="145"/>
      <c r="E3404" s="146"/>
      <c r="F3404" s="1"/>
      <c r="G3404"/>
    </row>
    <row r="3405" spans="1:7" x14ac:dyDescent="0.3">
      <c r="A3405"/>
      <c r="B3405"/>
      <c r="C3405"/>
      <c r="D3405" s="145"/>
      <c r="E3405" s="146"/>
      <c r="F3405" s="1"/>
      <c r="G3405"/>
    </row>
    <row r="3406" spans="1:7" x14ac:dyDescent="0.3">
      <c r="A3406"/>
      <c r="B3406"/>
      <c r="C3406"/>
      <c r="D3406" s="145"/>
      <c r="E3406" s="146"/>
      <c r="F3406" s="1"/>
      <c r="G3406"/>
    </row>
    <row r="3407" spans="1:7" x14ac:dyDescent="0.3">
      <c r="A3407"/>
      <c r="B3407"/>
      <c r="C3407"/>
      <c r="D3407" s="145"/>
      <c r="E3407" s="146"/>
      <c r="F3407" s="1"/>
      <c r="G3407"/>
    </row>
    <row r="3408" spans="1:7" x14ac:dyDescent="0.3">
      <c r="A3408"/>
      <c r="B3408"/>
      <c r="C3408"/>
      <c r="D3408" s="145"/>
      <c r="E3408" s="146"/>
      <c r="F3408" s="1"/>
      <c r="G3408"/>
    </row>
    <row r="3409" spans="1:7" x14ac:dyDescent="0.3">
      <c r="A3409"/>
      <c r="B3409"/>
      <c r="C3409"/>
      <c r="D3409" s="145"/>
      <c r="E3409" s="146"/>
      <c r="F3409" s="1"/>
      <c r="G3409"/>
    </row>
    <row r="3410" spans="1:7" x14ac:dyDescent="0.3">
      <c r="A3410"/>
      <c r="B3410"/>
      <c r="C3410"/>
      <c r="D3410" s="145"/>
      <c r="E3410" s="146"/>
      <c r="F3410" s="1"/>
      <c r="G3410"/>
    </row>
    <row r="3411" spans="1:7" x14ac:dyDescent="0.3">
      <c r="A3411"/>
      <c r="B3411"/>
      <c r="C3411"/>
      <c r="D3411" s="145"/>
      <c r="E3411" s="146"/>
      <c r="F3411" s="1"/>
      <c r="G3411"/>
    </row>
    <row r="3412" spans="1:7" x14ac:dyDescent="0.3">
      <c r="A3412"/>
      <c r="B3412"/>
      <c r="C3412"/>
      <c r="D3412" s="145"/>
      <c r="E3412" s="146"/>
      <c r="F3412" s="1"/>
      <c r="G3412"/>
    </row>
    <row r="3413" spans="1:7" x14ac:dyDescent="0.3">
      <c r="A3413"/>
      <c r="B3413"/>
      <c r="C3413"/>
      <c r="D3413" s="145"/>
      <c r="E3413" s="146"/>
      <c r="F3413" s="1"/>
      <c r="G3413"/>
    </row>
    <row r="3414" spans="1:7" x14ac:dyDescent="0.3">
      <c r="A3414"/>
      <c r="B3414"/>
      <c r="C3414"/>
      <c r="D3414" s="145"/>
      <c r="E3414" s="146"/>
      <c r="F3414" s="1"/>
      <c r="G3414"/>
    </row>
    <row r="3415" spans="1:7" x14ac:dyDescent="0.3">
      <c r="A3415"/>
      <c r="B3415"/>
      <c r="C3415"/>
      <c r="D3415" s="145"/>
      <c r="E3415" s="146"/>
      <c r="F3415" s="1"/>
      <c r="G3415"/>
    </row>
    <row r="3416" spans="1:7" x14ac:dyDescent="0.3">
      <c r="A3416"/>
      <c r="B3416"/>
      <c r="C3416"/>
      <c r="D3416" s="145"/>
      <c r="E3416" s="146"/>
      <c r="F3416" s="1"/>
      <c r="G3416"/>
    </row>
    <row r="3417" spans="1:7" x14ac:dyDescent="0.3">
      <c r="A3417"/>
      <c r="B3417"/>
      <c r="C3417"/>
      <c r="D3417" s="145"/>
      <c r="E3417" s="146"/>
      <c r="F3417" s="1"/>
      <c r="G3417"/>
    </row>
    <row r="3418" spans="1:7" x14ac:dyDescent="0.3">
      <c r="A3418"/>
      <c r="B3418"/>
      <c r="C3418"/>
      <c r="D3418" s="145"/>
      <c r="E3418" s="146"/>
      <c r="F3418" s="1"/>
      <c r="G3418"/>
    </row>
    <row r="3419" spans="1:7" x14ac:dyDescent="0.3">
      <c r="A3419"/>
      <c r="B3419"/>
      <c r="C3419"/>
      <c r="D3419" s="145"/>
      <c r="E3419" s="146"/>
      <c r="F3419" s="1"/>
      <c r="G3419"/>
    </row>
    <row r="3420" spans="1:7" x14ac:dyDescent="0.3">
      <c r="A3420"/>
      <c r="B3420"/>
      <c r="C3420"/>
      <c r="D3420" s="145"/>
      <c r="E3420" s="146"/>
      <c r="F3420" s="1"/>
      <c r="G3420"/>
    </row>
    <row r="3421" spans="1:7" x14ac:dyDescent="0.3">
      <c r="A3421"/>
      <c r="B3421"/>
      <c r="C3421"/>
      <c r="D3421" s="145"/>
      <c r="E3421" s="146"/>
      <c r="F3421" s="1"/>
      <c r="G3421"/>
    </row>
    <row r="3422" spans="1:7" x14ac:dyDescent="0.3">
      <c r="A3422"/>
      <c r="B3422"/>
      <c r="C3422"/>
      <c r="D3422" s="145"/>
      <c r="E3422" s="146"/>
      <c r="F3422" s="1"/>
      <c r="G3422"/>
    </row>
    <row r="3423" spans="1:7" x14ac:dyDescent="0.3">
      <c r="A3423"/>
      <c r="B3423"/>
      <c r="C3423"/>
      <c r="D3423" s="145"/>
      <c r="E3423" s="146"/>
      <c r="F3423" s="1"/>
      <c r="G3423"/>
    </row>
    <row r="3424" spans="1:7" x14ac:dyDescent="0.3">
      <c r="A3424"/>
      <c r="B3424"/>
      <c r="C3424"/>
      <c r="D3424" s="145"/>
      <c r="E3424" s="146"/>
      <c r="F3424" s="1"/>
      <c r="G3424"/>
    </row>
    <row r="3425" spans="1:7" x14ac:dyDescent="0.3">
      <c r="A3425"/>
      <c r="B3425"/>
      <c r="C3425"/>
      <c r="D3425" s="145"/>
      <c r="E3425" s="146"/>
      <c r="F3425" s="1"/>
      <c r="G3425"/>
    </row>
    <row r="3426" spans="1:7" x14ac:dyDescent="0.3">
      <c r="A3426"/>
      <c r="B3426"/>
      <c r="C3426"/>
      <c r="D3426" s="145"/>
      <c r="E3426" s="146"/>
      <c r="F3426" s="1"/>
      <c r="G3426"/>
    </row>
    <row r="3427" spans="1:7" x14ac:dyDescent="0.3">
      <c r="A3427"/>
      <c r="B3427"/>
      <c r="C3427"/>
      <c r="D3427" s="145"/>
      <c r="E3427" s="146"/>
      <c r="F3427" s="1"/>
      <c r="G3427"/>
    </row>
    <row r="3428" spans="1:7" x14ac:dyDescent="0.3">
      <c r="A3428"/>
      <c r="B3428"/>
      <c r="C3428"/>
      <c r="D3428" s="145"/>
      <c r="E3428" s="146"/>
      <c r="F3428" s="1"/>
      <c r="G3428"/>
    </row>
    <row r="3429" spans="1:7" x14ac:dyDescent="0.3">
      <c r="A3429"/>
      <c r="B3429"/>
      <c r="C3429"/>
      <c r="D3429" s="145"/>
      <c r="E3429" s="146"/>
      <c r="F3429" s="1"/>
      <c r="G3429"/>
    </row>
    <row r="3430" spans="1:7" x14ac:dyDescent="0.3">
      <c r="A3430"/>
      <c r="B3430"/>
      <c r="C3430"/>
      <c r="D3430" s="145"/>
      <c r="E3430" s="146"/>
      <c r="F3430" s="1"/>
      <c r="G3430"/>
    </row>
    <row r="3431" spans="1:7" x14ac:dyDescent="0.3">
      <c r="A3431"/>
      <c r="B3431"/>
      <c r="C3431"/>
      <c r="D3431" s="145"/>
      <c r="E3431" s="146"/>
      <c r="F3431" s="1"/>
      <c r="G3431"/>
    </row>
    <row r="3432" spans="1:7" x14ac:dyDescent="0.3">
      <c r="A3432"/>
      <c r="B3432"/>
      <c r="C3432"/>
      <c r="D3432" s="145"/>
      <c r="E3432" s="146"/>
      <c r="F3432" s="1"/>
      <c r="G3432"/>
    </row>
    <row r="3433" spans="1:7" x14ac:dyDescent="0.3">
      <c r="A3433"/>
      <c r="B3433"/>
      <c r="C3433"/>
      <c r="D3433" s="145"/>
      <c r="E3433" s="146"/>
      <c r="F3433" s="1"/>
      <c r="G3433"/>
    </row>
    <row r="3434" spans="1:7" x14ac:dyDescent="0.3">
      <c r="A3434"/>
      <c r="B3434"/>
      <c r="C3434"/>
      <c r="D3434" s="145"/>
      <c r="E3434" s="146"/>
      <c r="F3434" s="1"/>
      <c r="G3434"/>
    </row>
    <row r="3435" spans="1:7" x14ac:dyDescent="0.3">
      <c r="A3435"/>
      <c r="B3435"/>
      <c r="C3435"/>
      <c r="D3435" s="145"/>
      <c r="E3435" s="146"/>
      <c r="F3435" s="1"/>
      <c r="G3435"/>
    </row>
    <row r="3436" spans="1:7" x14ac:dyDescent="0.3">
      <c r="A3436"/>
      <c r="B3436"/>
      <c r="C3436"/>
      <c r="D3436" s="145"/>
      <c r="E3436" s="146"/>
      <c r="F3436" s="1"/>
      <c r="G3436"/>
    </row>
    <row r="3437" spans="1:7" x14ac:dyDescent="0.3">
      <c r="A3437"/>
      <c r="B3437"/>
      <c r="C3437"/>
      <c r="D3437" s="145"/>
      <c r="E3437" s="146"/>
      <c r="F3437" s="1"/>
      <c r="G3437"/>
    </row>
    <row r="3438" spans="1:7" x14ac:dyDescent="0.3">
      <c r="A3438"/>
      <c r="B3438"/>
      <c r="C3438"/>
      <c r="D3438" s="145"/>
      <c r="E3438" s="146"/>
      <c r="F3438" s="1"/>
      <c r="G3438"/>
    </row>
    <row r="3439" spans="1:7" x14ac:dyDescent="0.3">
      <c r="A3439"/>
      <c r="B3439"/>
      <c r="C3439"/>
      <c r="D3439" s="145"/>
      <c r="E3439" s="146"/>
      <c r="F3439" s="1"/>
      <c r="G3439"/>
    </row>
    <row r="3440" spans="1:7" x14ac:dyDescent="0.3">
      <c r="A3440"/>
      <c r="B3440"/>
      <c r="C3440"/>
      <c r="D3440" s="145"/>
      <c r="E3440" s="146"/>
      <c r="F3440" s="1"/>
      <c r="G3440"/>
    </row>
    <row r="3441" spans="1:7" x14ac:dyDescent="0.3">
      <c r="A3441"/>
      <c r="B3441"/>
      <c r="C3441"/>
      <c r="D3441" s="145"/>
      <c r="E3441" s="146"/>
      <c r="F3441" s="1"/>
      <c r="G3441"/>
    </row>
    <row r="3442" spans="1:7" x14ac:dyDescent="0.3">
      <c r="A3442"/>
      <c r="B3442"/>
      <c r="C3442"/>
      <c r="D3442" s="145"/>
      <c r="E3442" s="146"/>
      <c r="F3442" s="1"/>
      <c r="G3442"/>
    </row>
    <row r="3443" spans="1:7" x14ac:dyDescent="0.3">
      <c r="A3443"/>
      <c r="B3443"/>
      <c r="C3443"/>
      <c r="D3443" s="145"/>
      <c r="E3443" s="146"/>
      <c r="F3443" s="1"/>
      <c r="G3443"/>
    </row>
    <row r="3444" spans="1:7" x14ac:dyDescent="0.3">
      <c r="A3444"/>
      <c r="B3444"/>
      <c r="C3444"/>
      <c r="D3444" s="145"/>
      <c r="E3444" s="146"/>
      <c r="F3444" s="1"/>
      <c r="G3444"/>
    </row>
    <row r="3445" spans="1:7" x14ac:dyDescent="0.3">
      <c r="A3445"/>
      <c r="B3445"/>
      <c r="C3445"/>
      <c r="D3445" s="145"/>
      <c r="E3445" s="146"/>
      <c r="F3445" s="1"/>
      <c r="G3445"/>
    </row>
    <row r="3446" spans="1:7" x14ac:dyDescent="0.3">
      <c r="A3446"/>
      <c r="B3446"/>
      <c r="C3446"/>
      <c r="D3446" s="145"/>
      <c r="E3446" s="146"/>
      <c r="F3446" s="1"/>
      <c r="G3446"/>
    </row>
    <row r="3447" spans="1:7" x14ac:dyDescent="0.3">
      <c r="A3447"/>
      <c r="B3447"/>
      <c r="C3447"/>
      <c r="D3447" s="145"/>
      <c r="E3447" s="146"/>
      <c r="F3447" s="1"/>
      <c r="G3447"/>
    </row>
    <row r="3448" spans="1:7" x14ac:dyDescent="0.3">
      <c r="A3448"/>
      <c r="B3448"/>
      <c r="C3448"/>
      <c r="D3448" s="145"/>
      <c r="E3448" s="146"/>
      <c r="F3448" s="1"/>
      <c r="G3448"/>
    </row>
    <row r="3449" spans="1:7" x14ac:dyDescent="0.3">
      <c r="A3449"/>
      <c r="B3449"/>
      <c r="C3449"/>
      <c r="D3449" s="145"/>
      <c r="E3449" s="146"/>
      <c r="F3449" s="1"/>
      <c r="G3449"/>
    </row>
    <row r="3450" spans="1:7" x14ac:dyDescent="0.3">
      <c r="A3450"/>
      <c r="B3450"/>
      <c r="C3450"/>
      <c r="D3450" s="145"/>
      <c r="E3450" s="146"/>
      <c r="F3450" s="1"/>
      <c r="G3450"/>
    </row>
    <row r="3451" spans="1:7" x14ac:dyDescent="0.3">
      <c r="A3451"/>
      <c r="B3451"/>
      <c r="C3451"/>
      <c r="D3451" s="145"/>
      <c r="E3451" s="146"/>
      <c r="F3451" s="1"/>
      <c r="G3451"/>
    </row>
    <row r="3452" spans="1:7" x14ac:dyDescent="0.3">
      <c r="A3452"/>
      <c r="B3452"/>
      <c r="C3452"/>
      <c r="D3452" s="145"/>
      <c r="E3452" s="146"/>
      <c r="F3452" s="1"/>
      <c r="G3452"/>
    </row>
    <row r="3453" spans="1:7" x14ac:dyDescent="0.3">
      <c r="A3453"/>
      <c r="B3453"/>
      <c r="C3453"/>
      <c r="D3453" s="145"/>
      <c r="E3453" s="146"/>
      <c r="F3453" s="1"/>
      <c r="G3453"/>
    </row>
    <row r="3454" spans="1:7" x14ac:dyDescent="0.3">
      <c r="A3454"/>
      <c r="B3454"/>
      <c r="C3454"/>
      <c r="D3454" s="145"/>
      <c r="E3454" s="146"/>
      <c r="F3454" s="1"/>
      <c r="G3454"/>
    </row>
    <row r="3455" spans="1:7" x14ac:dyDescent="0.3">
      <c r="A3455"/>
      <c r="B3455"/>
      <c r="C3455"/>
      <c r="D3455" s="145"/>
      <c r="E3455" s="146"/>
      <c r="F3455" s="1"/>
      <c r="G3455"/>
    </row>
    <row r="3456" spans="1:7" x14ac:dyDescent="0.3">
      <c r="A3456"/>
      <c r="B3456"/>
      <c r="C3456"/>
      <c r="D3456" s="145"/>
      <c r="E3456" s="146"/>
      <c r="F3456" s="1"/>
      <c r="G3456"/>
    </row>
    <row r="3457" spans="1:7" x14ac:dyDescent="0.3">
      <c r="A3457"/>
      <c r="B3457"/>
      <c r="C3457"/>
      <c r="D3457" s="145"/>
      <c r="E3457" s="146"/>
      <c r="F3457" s="1"/>
      <c r="G3457"/>
    </row>
    <row r="3458" spans="1:7" x14ac:dyDescent="0.3">
      <c r="A3458"/>
      <c r="B3458"/>
      <c r="C3458"/>
      <c r="D3458" s="145"/>
      <c r="E3458" s="146"/>
      <c r="F3458" s="1"/>
      <c r="G3458"/>
    </row>
    <row r="3459" spans="1:7" x14ac:dyDescent="0.3">
      <c r="A3459"/>
      <c r="B3459"/>
      <c r="C3459"/>
      <c r="D3459" s="145"/>
      <c r="E3459" s="146"/>
      <c r="F3459" s="1"/>
      <c r="G3459"/>
    </row>
    <row r="3460" spans="1:7" x14ac:dyDescent="0.3">
      <c r="A3460"/>
      <c r="B3460"/>
      <c r="C3460"/>
      <c r="D3460" s="145"/>
      <c r="E3460" s="146"/>
      <c r="F3460" s="1"/>
      <c r="G3460"/>
    </row>
    <row r="3461" spans="1:7" x14ac:dyDescent="0.3">
      <c r="A3461"/>
      <c r="B3461"/>
      <c r="C3461"/>
      <c r="D3461" s="145"/>
      <c r="E3461" s="146"/>
      <c r="F3461" s="1"/>
      <c r="G3461"/>
    </row>
    <row r="3462" spans="1:7" x14ac:dyDescent="0.3">
      <c r="A3462"/>
      <c r="B3462"/>
      <c r="C3462"/>
      <c r="D3462" s="145"/>
      <c r="E3462" s="146"/>
      <c r="F3462" s="1"/>
      <c r="G3462"/>
    </row>
    <row r="3463" spans="1:7" x14ac:dyDescent="0.3">
      <c r="A3463"/>
      <c r="B3463"/>
      <c r="C3463"/>
      <c r="D3463" s="145"/>
      <c r="E3463" s="146"/>
      <c r="F3463" s="1"/>
      <c r="G3463"/>
    </row>
    <row r="3464" spans="1:7" x14ac:dyDescent="0.3">
      <c r="A3464"/>
      <c r="B3464"/>
      <c r="C3464"/>
      <c r="D3464" s="145"/>
      <c r="E3464" s="146"/>
      <c r="F3464" s="1"/>
      <c r="G3464"/>
    </row>
    <row r="3465" spans="1:7" x14ac:dyDescent="0.3">
      <c r="A3465"/>
      <c r="B3465"/>
      <c r="C3465"/>
      <c r="D3465" s="145"/>
      <c r="E3465" s="146"/>
      <c r="F3465" s="1"/>
      <c r="G3465"/>
    </row>
    <row r="3466" spans="1:7" x14ac:dyDescent="0.3">
      <c r="A3466"/>
      <c r="B3466"/>
      <c r="C3466"/>
      <c r="D3466" s="145"/>
      <c r="E3466" s="146"/>
      <c r="F3466" s="1"/>
      <c r="G3466"/>
    </row>
    <row r="3467" spans="1:7" x14ac:dyDescent="0.3">
      <c r="A3467"/>
      <c r="B3467"/>
      <c r="C3467"/>
      <c r="D3467" s="145"/>
      <c r="E3467" s="146"/>
      <c r="F3467" s="1"/>
      <c r="G3467"/>
    </row>
    <row r="3468" spans="1:7" x14ac:dyDescent="0.3">
      <c r="A3468"/>
      <c r="B3468"/>
      <c r="C3468"/>
      <c r="D3468" s="145"/>
      <c r="E3468" s="146"/>
      <c r="F3468" s="1"/>
      <c r="G3468"/>
    </row>
    <row r="3469" spans="1:7" x14ac:dyDescent="0.3">
      <c r="A3469"/>
      <c r="B3469"/>
      <c r="C3469"/>
      <c r="D3469" s="145"/>
      <c r="E3469" s="146"/>
      <c r="F3469" s="1"/>
      <c r="G3469"/>
    </row>
    <row r="3470" spans="1:7" x14ac:dyDescent="0.3">
      <c r="A3470"/>
      <c r="B3470"/>
      <c r="C3470"/>
      <c r="D3470" s="145"/>
      <c r="E3470" s="146"/>
      <c r="F3470" s="1"/>
      <c r="G3470"/>
    </row>
    <row r="3471" spans="1:7" x14ac:dyDescent="0.3">
      <c r="A3471"/>
      <c r="B3471"/>
      <c r="C3471"/>
      <c r="D3471" s="145"/>
      <c r="E3471" s="146"/>
      <c r="F3471" s="1"/>
      <c r="G3471"/>
    </row>
    <row r="3472" spans="1:7" x14ac:dyDescent="0.3">
      <c r="A3472"/>
      <c r="B3472"/>
      <c r="C3472"/>
      <c r="D3472" s="145"/>
      <c r="E3472" s="146"/>
      <c r="F3472" s="1"/>
      <c r="G3472"/>
    </row>
    <row r="3473" spans="1:7" x14ac:dyDescent="0.3">
      <c r="A3473"/>
      <c r="B3473"/>
      <c r="C3473"/>
      <c r="D3473" s="145"/>
      <c r="E3473" s="146"/>
      <c r="F3473" s="1"/>
      <c r="G3473"/>
    </row>
    <row r="3474" spans="1:7" x14ac:dyDescent="0.3">
      <c r="A3474"/>
      <c r="B3474"/>
      <c r="C3474"/>
      <c r="D3474" s="145"/>
      <c r="E3474" s="146"/>
      <c r="F3474" s="1"/>
      <c r="G3474"/>
    </row>
    <row r="3475" spans="1:7" x14ac:dyDescent="0.3">
      <c r="A3475"/>
      <c r="B3475"/>
      <c r="C3475"/>
      <c r="D3475" s="145"/>
      <c r="E3475" s="146"/>
      <c r="F3475" s="1"/>
      <c r="G3475"/>
    </row>
    <row r="3476" spans="1:7" x14ac:dyDescent="0.3">
      <c r="A3476"/>
      <c r="B3476"/>
      <c r="C3476"/>
      <c r="D3476" s="145"/>
      <c r="E3476" s="146"/>
      <c r="F3476" s="1"/>
      <c r="G3476"/>
    </row>
    <row r="3477" spans="1:7" x14ac:dyDescent="0.3">
      <c r="A3477"/>
      <c r="B3477"/>
      <c r="C3477"/>
      <c r="D3477" s="145"/>
      <c r="E3477" s="146"/>
      <c r="F3477" s="1"/>
      <c r="G3477"/>
    </row>
    <row r="3478" spans="1:7" x14ac:dyDescent="0.3">
      <c r="A3478"/>
      <c r="B3478"/>
      <c r="C3478"/>
      <c r="D3478" s="145"/>
      <c r="E3478" s="146"/>
      <c r="F3478" s="1"/>
      <c r="G3478"/>
    </row>
    <row r="3479" spans="1:7" x14ac:dyDescent="0.3">
      <c r="A3479"/>
      <c r="B3479"/>
      <c r="C3479"/>
      <c r="D3479" s="145"/>
      <c r="E3479" s="146"/>
      <c r="F3479" s="1"/>
      <c r="G3479"/>
    </row>
    <row r="3480" spans="1:7" x14ac:dyDescent="0.3">
      <c r="A3480"/>
      <c r="B3480"/>
      <c r="C3480"/>
      <c r="D3480" s="145"/>
      <c r="E3480" s="146"/>
      <c r="F3480" s="1"/>
      <c r="G3480"/>
    </row>
    <row r="3481" spans="1:7" x14ac:dyDescent="0.3">
      <c r="A3481"/>
      <c r="B3481"/>
      <c r="C3481"/>
      <c r="D3481" s="145"/>
      <c r="E3481" s="146"/>
      <c r="F3481" s="1"/>
      <c r="G3481"/>
    </row>
    <row r="3482" spans="1:7" x14ac:dyDescent="0.3">
      <c r="A3482"/>
      <c r="B3482"/>
      <c r="C3482"/>
      <c r="D3482" s="145"/>
      <c r="E3482" s="146"/>
      <c r="F3482" s="1"/>
      <c r="G3482"/>
    </row>
    <row r="3483" spans="1:7" x14ac:dyDescent="0.3">
      <c r="A3483"/>
      <c r="B3483"/>
      <c r="C3483"/>
      <c r="D3483" s="145"/>
      <c r="E3483" s="146"/>
      <c r="F3483" s="1"/>
      <c r="G3483"/>
    </row>
    <row r="3484" spans="1:7" x14ac:dyDescent="0.3">
      <c r="A3484"/>
      <c r="B3484"/>
      <c r="C3484"/>
      <c r="D3484" s="145"/>
      <c r="E3484" s="146"/>
      <c r="F3484" s="1"/>
      <c r="G3484"/>
    </row>
    <row r="3485" spans="1:7" x14ac:dyDescent="0.3">
      <c r="A3485"/>
      <c r="B3485"/>
      <c r="C3485"/>
      <c r="D3485" s="145"/>
      <c r="E3485" s="146"/>
      <c r="F3485" s="1"/>
      <c r="G3485"/>
    </row>
    <row r="3486" spans="1:7" x14ac:dyDescent="0.3">
      <c r="A3486"/>
      <c r="B3486"/>
      <c r="C3486"/>
      <c r="D3486" s="145"/>
      <c r="E3486" s="146"/>
      <c r="F3486" s="1"/>
      <c r="G3486"/>
    </row>
    <row r="3487" spans="1:7" x14ac:dyDescent="0.3">
      <c r="A3487"/>
      <c r="B3487"/>
      <c r="C3487"/>
      <c r="D3487" s="145"/>
      <c r="E3487" s="146"/>
      <c r="F3487" s="1"/>
      <c r="G3487"/>
    </row>
    <row r="3488" spans="1:7" x14ac:dyDescent="0.3">
      <c r="A3488"/>
      <c r="B3488"/>
      <c r="C3488"/>
      <c r="D3488" s="145"/>
      <c r="E3488" s="146"/>
      <c r="F3488" s="1"/>
      <c r="G3488"/>
    </row>
    <row r="3489" spans="1:7" x14ac:dyDescent="0.3">
      <c r="A3489"/>
      <c r="B3489"/>
      <c r="C3489"/>
      <c r="D3489" s="145"/>
      <c r="E3489" s="146"/>
      <c r="F3489" s="1"/>
      <c r="G3489"/>
    </row>
    <row r="3490" spans="1:7" x14ac:dyDescent="0.3">
      <c r="A3490"/>
      <c r="B3490"/>
      <c r="C3490"/>
      <c r="D3490" s="145"/>
      <c r="E3490" s="146"/>
      <c r="F3490" s="1"/>
      <c r="G3490"/>
    </row>
    <row r="3491" spans="1:7" x14ac:dyDescent="0.3">
      <c r="A3491"/>
      <c r="B3491"/>
      <c r="C3491"/>
      <c r="D3491" s="145"/>
      <c r="E3491" s="146"/>
      <c r="F3491" s="1"/>
      <c r="G3491"/>
    </row>
    <row r="3492" spans="1:7" x14ac:dyDescent="0.3">
      <c r="A3492"/>
      <c r="B3492"/>
      <c r="C3492"/>
      <c r="D3492" s="145"/>
      <c r="E3492" s="146"/>
      <c r="F3492" s="1"/>
      <c r="G3492"/>
    </row>
    <row r="3493" spans="1:7" x14ac:dyDescent="0.3">
      <c r="A3493"/>
      <c r="B3493"/>
      <c r="C3493"/>
      <c r="D3493" s="145"/>
      <c r="E3493" s="146"/>
      <c r="F3493" s="1"/>
      <c r="G3493"/>
    </row>
    <row r="3494" spans="1:7" x14ac:dyDescent="0.3">
      <c r="A3494"/>
      <c r="B3494"/>
      <c r="C3494"/>
      <c r="D3494" s="145"/>
      <c r="E3494" s="146"/>
      <c r="F3494" s="1"/>
      <c r="G3494"/>
    </row>
    <row r="3495" spans="1:7" x14ac:dyDescent="0.3">
      <c r="A3495"/>
      <c r="B3495"/>
      <c r="C3495"/>
      <c r="D3495" s="145"/>
      <c r="E3495" s="146"/>
      <c r="F3495" s="1"/>
      <c r="G3495"/>
    </row>
    <row r="3496" spans="1:7" x14ac:dyDescent="0.3">
      <c r="A3496"/>
      <c r="B3496"/>
      <c r="C3496"/>
      <c r="D3496" s="145"/>
      <c r="E3496" s="146"/>
      <c r="F3496" s="1"/>
      <c r="G3496"/>
    </row>
    <row r="3497" spans="1:7" x14ac:dyDescent="0.3">
      <c r="A3497"/>
      <c r="B3497"/>
      <c r="C3497"/>
      <c r="D3497" s="145"/>
      <c r="E3497" s="146"/>
      <c r="F3497" s="1"/>
      <c r="G3497"/>
    </row>
    <row r="3498" spans="1:7" x14ac:dyDescent="0.3">
      <c r="A3498"/>
      <c r="B3498"/>
      <c r="C3498"/>
      <c r="D3498" s="145"/>
      <c r="E3498" s="146"/>
      <c r="F3498" s="1"/>
      <c r="G3498"/>
    </row>
    <row r="3499" spans="1:7" x14ac:dyDescent="0.3">
      <c r="A3499"/>
      <c r="B3499"/>
      <c r="C3499"/>
      <c r="D3499" s="145"/>
      <c r="E3499" s="146"/>
      <c r="F3499" s="1"/>
      <c r="G3499"/>
    </row>
    <row r="3500" spans="1:7" x14ac:dyDescent="0.3">
      <c r="A3500"/>
      <c r="B3500"/>
      <c r="C3500"/>
      <c r="D3500" s="145"/>
      <c r="E3500" s="146"/>
      <c r="F3500" s="1"/>
      <c r="G3500"/>
    </row>
    <row r="3501" spans="1:7" x14ac:dyDescent="0.3">
      <c r="A3501"/>
      <c r="B3501"/>
      <c r="C3501"/>
      <c r="D3501" s="145"/>
      <c r="E3501" s="146"/>
      <c r="F3501" s="1"/>
      <c r="G3501"/>
    </row>
    <row r="3502" spans="1:7" x14ac:dyDescent="0.3">
      <c r="A3502"/>
      <c r="B3502"/>
      <c r="C3502"/>
      <c r="D3502" s="145"/>
      <c r="E3502" s="146"/>
      <c r="F3502" s="1"/>
      <c r="G3502"/>
    </row>
    <row r="3503" spans="1:7" x14ac:dyDescent="0.3">
      <c r="A3503"/>
      <c r="B3503"/>
      <c r="C3503"/>
      <c r="D3503" s="145"/>
      <c r="E3503" s="146"/>
      <c r="F3503" s="1"/>
      <c r="G3503"/>
    </row>
    <row r="3504" spans="1:7" x14ac:dyDescent="0.3">
      <c r="A3504"/>
      <c r="B3504"/>
      <c r="C3504"/>
      <c r="D3504" s="145"/>
      <c r="E3504" s="146"/>
      <c r="F3504" s="1"/>
      <c r="G3504"/>
    </row>
    <row r="3505" spans="1:7" x14ac:dyDescent="0.3">
      <c r="A3505"/>
      <c r="B3505"/>
      <c r="C3505"/>
      <c r="D3505" s="145"/>
      <c r="E3505" s="146"/>
      <c r="F3505" s="1"/>
      <c r="G3505"/>
    </row>
    <row r="3506" spans="1:7" x14ac:dyDescent="0.3">
      <c r="A3506"/>
      <c r="B3506"/>
      <c r="C3506"/>
      <c r="D3506" s="145"/>
      <c r="E3506" s="146"/>
      <c r="F3506" s="1"/>
      <c r="G3506"/>
    </row>
    <row r="3507" spans="1:7" x14ac:dyDescent="0.3">
      <c r="A3507"/>
      <c r="B3507"/>
      <c r="C3507"/>
      <c r="D3507" s="145"/>
      <c r="E3507" s="146"/>
      <c r="F3507" s="1"/>
      <c r="G3507"/>
    </row>
    <row r="3508" spans="1:7" x14ac:dyDescent="0.3">
      <c r="A3508"/>
      <c r="B3508"/>
      <c r="C3508"/>
      <c r="D3508" s="145"/>
      <c r="E3508" s="146"/>
      <c r="F3508" s="1"/>
      <c r="G3508"/>
    </row>
    <row r="3509" spans="1:7" x14ac:dyDescent="0.3">
      <c r="A3509"/>
      <c r="B3509"/>
      <c r="C3509"/>
      <c r="D3509" s="145"/>
      <c r="E3509" s="146"/>
      <c r="F3509" s="1"/>
      <c r="G3509"/>
    </row>
    <row r="3510" spans="1:7" x14ac:dyDescent="0.3">
      <c r="A3510"/>
      <c r="B3510"/>
      <c r="C3510"/>
      <c r="D3510" s="145"/>
      <c r="E3510" s="146"/>
      <c r="F3510" s="1"/>
      <c r="G3510"/>
    </row>
    <row r="3511" spans="1:7" x14ac:dyDescent="0.3">
      <c r="A3511"/>
      <c r="B3511"/>
      <c r="C3511"/>
      <c r="D3511" s="145"/>
      <c r="E3511" s="146"/>
      <c r="F3511" s="1"/>
      <c r="G3511"/>
    </row>
    <row r="3512" spans="1:7" x14ac:dyDescent="0.3">
      <c r="A3512"/>
      <c r="B3512"/>
      <c r="C3512"/>
      <c r="D3512" s="145"/>
      <c r="E3512" s="146"/>
      <c r="F3512" s="1"/>
      <c r="G3512"/>
    </row>
    <row r="3513" spans="1:7" x14ac:dyDescent="0.3">
      <c r="A3513"/>
      <c r="B3513"/>
      <c r="C3513"/>
      <c r="D3513" s="145"/>
      <c r="E3513" s="146"/>
      <c r="F3513" s="1"/>
      <c r="G3513"/>
    </row>
    <row r="3514" spans="1:7" x14ac:dyDescent="0.3">
      <c r="A3514"/>
      <c r="B3514"/>
      <c r="C3514"/>
      <c r="D3514" s="145"/>
      <c r="E3514" s="146"/>
      <c r="F3514" s="1"/>
      <c r="G3514"/>
    </row>
    <row r="3515" spans="1:7" x14ac:dyDescent="0.3">
      <c r="A3515"/>
      <c r="B3515"/>
      <c r="C3515"/>
      <c r="D3515" s="145"/>
      <c r="E3515" s="146"/>
      <c r="F3515" s="1"/>
      <c r="G3515"/>
    </row>
    <row r="3516" spans="1:7" x14ac:dyDescent="0.3">
      <c r="A3516"/>
      <c r="B3516"/>
      <c r="C3516"/>
      <c r="D3516" s="145"/>
      <c r="E3516" s="146"/>
      <c r="F3516" s="1"/>
      <c r="G3516"/>
    </row>
    <row r="3517" spans="1:7" x14ac:dyDescent="0.3">
      <c r="A3517"/>
      <c r="B3517"/>
      <c r="C3517"/>
      <c r="D3517" s="145"/>
      <c r="E3517" s="146"/>
      <c r="F3517" s="1"/>
      <c r="G3517"/>
    </row>
    <row r="3518" spans="1:7" x14ac:dyDescent="0.3">
      <c r="A3518"/>
      <c r="B3518"/>
      <c r="C3518"/>
      <c r="D3518" s="145"/>
      <c r="E3518" s="146"/>
      <c r="F3518" s="1"/>
      <c r="G3518"/>
    </row>
    <row r="3519" spans="1:7" x14ac:dyDescent="0.3">
      <c r="A3519"/>
      <c r="B3519"/>
      <c r="C3519"/>
      <c r="D3519" s="145"/>
      <c r="E3519" s="146"/>
      <c r="F3519" s="1"/>
      <c r="G3519"/>
    </row>
    <row r="3520" spans="1:7" x14ac:dyDescent="0.3">
      <c r="A3520"/>
      <c r="B3520"/>
      <c r="C3520"/>
      <c r="D3520" s="145"/>
      <c r="E3520" s="146"/>
      <c r="F3520" s="1"/>
      <c r="G3520"/>
    </row>
    <row r="3521" spans="1:7" x14ac:dyDescent="0.3">
      <c r="A3521"/>
      <c r="B3521"/>
      <c r="C3521"/>
      <c r="D3521" s="145"/>
      <c r="E3521" s="146"/>
      <c r="F3521" s="1"/>
      <c r="G3521"/>
    </row>
    <row r="3522" spans="1:7" x14ac:dyDescent="0.3">
      <c r="A3522"/>
      <c r="B3522"/>
      <c r="C3522"/>
      <c r="D3522" s="145"/>
      <c r="E3522" s="146"/>
      <c r="F3522" s="1"/>
      <c r="G3522"/>
    </row>
    <row r="3523" spans="1:7" x14ac:dyDescent="0.3">
      <c r="A3523"/>
      <c r="B3523"/>
      <c r="C3523"/>
      <c r="D3523" s="145"/>
      <c r="E3523" s="146"/>
      <c r="F3523" s="1"/>
      <c r="G3523"/>
    </row>
    <row r="3524" spans="1:7" x14ac:dyDescent="0.3">
      <c r="A3524"/>
      <c r="B3524"/>
      <c r="C3524"/>
      <c r="D3524" s="145"/>
      <c r="E3524" s="146"/>
      <c r="F3524" s="1"/>
      <c r="G3524"/>
    </row>
    <row r="3525" spans="1:7" x14ac:dyDescent="0.3">
      <c r="A3525"/>
      <c r="B3525"/>
      <c r="C3525"/>
      <c r="D3525" s="145"/>
      <c r="E3525" s="146"/>
      <c r="F3525" s="1"/>
      <c r="G3525"/>
    </row>
    <row r="3526" spans="1:7" x14ac:dyDescent="0.3">
      <c r="A3526"/>
      <c r="B3526"/>
      <c r="C3526"/>
      <c r="D3526" s="145"/>
      <c r="E3526" s="146"/>
      <c r="F3526" s="1"/>
      <c r="G3526"/>
    </row>
    <row r="3527" spans="1:7" x14ac:dyDescent="0.3">
      <c r="A3527"/>
      <c r="B3527"/>
      <c r="C3527"/>
      <c r="D3527" s="145"/>
      <c r="E3527" s="146"/>
      <c r="F3527" s="1"/>
      <c r="G3527"/>
    </row>
    <row r="3528" spans="1:7" x14ac:dyDescent="0.3">
      <c r="A3528"/>
      <c r="B3528"/>
      <c r="C3528"/>
      <c r="D3528" s="145"/>
      <c r="E3528" s="146"/>
      <c r="F3528" s="1"/>
      <c r="G3528"/>
    </row>
    <row r="3529" spans="1:7" x14ac:dyDescent="0.3">
      <c r="A3529"/>
      <c r="B3529"/>
      <c r="C3529"/>
      <c r="D3529" s="145"/>
      <c r="E3529" s="146"/>
      <c r="F3529" s="1"/>
      <c r="G3529"/>
    </row>
    <row r="3530" spans="1:7" x14ac:dyDescent="0.3">
      <c r="A3530"/>
      <c r="B3530"/>
      <c r="C3530"/>
      <c r="D3530" s="145"/>
      <c r="E3530" s="146"/>
      <c r="F3530" s="1"/>
      <c r="G3530"/>
    </row>
    <row r="3531" spans="1:7" x14ac:dyDescent="0.3">
      <c r="A3531"/>
      <c r="B3531"/>
      <c r="C3531"/>
      <c r="D3531" s="145"/>
      <c r="E3531" s="146"/>
      <c r="F3531" s="1"/>
      <c r="G3531"/>
    </row>
    <row r="3532" spans="1:7" x14ac:dyDescent="0.3">
      <c r="A3532"/>
      <c r="B3532"/>
      <c r="C3532"/>
      <c r="D3532" s="145"/>
      <c r="E3532" s="146"/>
      <c r="F3532" s="1"/>
      <c r="G3532"/>
    </row>
    <row r="3533" spans="1:7" x14ac:dyDescent="0.3">
      <c r="A3533"/>
      <c r="B3533"/>
      <c r="C3533"/>
      <c r="D3533" s="145"/>
      <c r="E3533" s="146"/>
      <c r="F3533" s="1"/>
      <c r="G3533"/>
    </row>
    <row r="3534" spans="1:7" x14ac:dyDescent="0.3">
      <c r="A3534"/>
      <c r="B3534"/>
      <c r="C3534"/>
      <c r="D3534" s="145"/>
      <c r="E3534" s="146"/>
      <c r="F3534" s="1"/>
      <c r="G3534"/>
    </row>
    <row r="3535" spans="1:7" x14ac:dyDescent="0.3">
      <c r="A3535"/>
      <c r="B3535"/>
      <c r="C3535"/>
      <c r="D3535" s="145"/>
      <c r="E3535" s="146"/>
      <c r="F3535" s="1"/>
      <c r="G3535"/>
    </row>
    <row r="3536" spans="1:7" x14ac:dyDescent="0.3">
      <c r="A3536"/>
      <c r="B3536"/>
      <c r="C3536"/>
      <c r="D3536" s="145"/>
      <c r="E3536" s="146"/>
      <c r="F3536" s="1"/>
      <c r="G3536"/>
    </row>
    <row r="3537" spans="1:7" x14ac:dyDescent="0.3">
      <c r="A3537"/>
      <c r="B3537"/>
      <c r="C3537"/>
      <c r="D3537" s="145"/>
      <c r="E3537" s="146"/>
      <c r="F3537" s="1"/>
      <c r="G3537"/>
    </row>
    <row r="3538" spans="1:7" x14ac:dyDescent="0.3">
      <c r="A3538"/>
      <c r="B3538"/>
      <c r="C3538"/>
      <c r="D3538" s="145"/>
      <c r="E3538" s="146"/>
      <c r="F3538" s="1"/>
      <c r="G3538"/>
    </row>
    <row r="3539" spans="1:7" x14ac:dyDescent="0.3">
      <c r="A3539"/>
      <c r="B3539"/>
      <c r="C3539"/>
      <c r="D3539" s="145"/>
      <c r="E3539" s="146"/>
      <c r="F3539" s="1"/>
      <c r="G3539"/>
    </row>
    <row r="3540" spans="1:7" x14ac:dyDescent="0.3">
      <c r="A3540"/>
      <c r="B3540"/>
      <c r="C3540"/>
      <c r="D3540" s="145"/>
      <c r="E3540" s="146"/>
      <c r="F3540" s="1"/>
      <c r="G3540"/>
    </row>
    <row r="3541" spans="1:7" x14ac:dyDescent="0.3">
      <c r="A3541"/>
      <c r="B3541"/>
      <c r="C3541"/>
      <c r="D3541" s="145"/>
      <c r="E3541" s="146"/>
      <c r="F3541" s="1"/>
      <c r="G3541"/>
    </row>
    <row r="3542" spans="1:7" x14ac:dyDescent="0.3">
      <c r="A3542"/>
      <c r="B3542"/>
      <c r="C3542"/>
      <c r="D3542" s="145"/>
      <c r="E3542" s="146"/>
      <c r="F3542" s="1"/>
      <c r="G3542"/>
    </row>
    <row r="3543" spans="1:7" x14ac:dyDescent="0.3">
      <c r="A3543"/>
      <c r="B3543"/>
      <c r="C3543"/>
      <c r="D3543" s="145"/>
      <c r="E3543" s="146"/>
      <c r="F3543" s="1"/>
      <c r="G3543"/>
    </row>
    <row r="3544" spans="1:7" x14ac:dyDescent="0.3">
      <c r="A3544"/>
      <c r="B3544"/>
      <c r="C3544"/>
      <c r="D3544" s="145"/>
      <c r="E3544" s="146"/>
      <c r="F3544" s="1"/>
      <c r="G3544"/>
    </row>
    <row r="3545" spans="1:7" x14ac:dyDescent="0.3">
      <c r="A3545"/>
      <c r="B3545"/>
      <c r="C3545"/>
      <c r="D3545" s="145"/>
      <c r="E3545" s="146"/>
      <c r="F3545" s="1"/>
      <c r="G3545"/>
    </row>
    <row r="3546" spans="1:7" x14ac:dyDescent="0.3">
      <c r="A3546"/>
      <c r="B3546"/>
      <c r="C3546"/>
      <c r="D3546" s="145"/>
      <c r="E3546" s="146"/>
      <c r="F3546" s="1"/>
      <c r="G3546"/>
    </row>
    <row r="3547" spans="1:7" x14ac:dyDescent="0.3">
      <c r="A3547"/>
      <c r="B3547"/>
      <c r="C3547"/>
      <c r="D3547" s="145"/>
      <c r="E3547" s="146"/>
      <c r="F3547" s="1"/>
      <c r="G3547"/>
    </row>
    <row r="3548" spans="1:7" x14ac:dyDescent="0.3">
      <c r="A3548"/>
      <c r="B3548"/>
      <c r="C3548"/>
      <c r="D3548" s="145"/>
      <c r="E3548" s="146"/>
      <c r="F3548" s="1"/>
      <c r="G3548"/>
    </row>
    <row r="3549" spans="1:7" x14ac:dyDescent="0.3">
      <c r="A3549"/>
      <c r="B3549"/>
      <c r="C3549"/>
      <c r="D3549" s="145"/>
      <c r="E3549" s="146"/>
      <c r="F3549" s="1"/>
      <c r="G3549"/>
    </row>
    <row r="3550" spans="1:7" x14ac:dyDescent="0.3">
      <c r="A3550"/>
      <c r="B3550"/>
      <c r="C3550"/>
      <c r="D3550" s="145"/>
      <c r="E3550" s="146"/>
      <c r="F3550" s="1"/>
      <c r="G3550"/>
    </row>
    <row r="3551" spans="1:7" x14ac:dyDescent="0.3">
      <c r="A3551"/>
      <c r="B3551"/>
      <c r="C3551"/>
      <c r="D3551" s="145"/>
      <c r="E3551" s="146"/>
      <c r="F3551" s="1"/>
      <c r="G3551"/>
    </row>
    <row r="3552" spans="1:7" x14ac:dyDescent="0.3">
      <c r="A3552"/>
      <c r="B3552"/>
      <c r="C3552"/>
      <c r="D3552" s="145"/>
      <c r="E3552" s="146"/>
      <c r="F3552" s="1"/>
      <c r="G3552"/>
    </row>
    <row r="3553" spans="1:7" x14ac:dyDescent="0.3">
      <c r="A3553"/>
      <c r="B3553"/>
      <c r="C3553"/>
      <c r="D3553" s="145"/>
      <c r="E3553" s="146"/>
      <c r="F3553" s="1"/>
      <c r="G3553"/>
    </row>
    <row r="3554" spans="1:7" x14ac:dyDescent="0.3">
      <c r="A3554"/>
      <c r="B3554"/>
      <c r="C3554"/>
      <c r="D3554" s="145"/>
      <c r="E3554" s="146"/>
      <c r="F3554" s="1"/>
      <c r="G3554"/>
    </row>
    <row r="3555" spans="1:7" x14ac:dyDescent="0.3">
      <c r="A3555"/>
      <c r="B3555"/>
      <c r="C3555"/>
      <c r="D3555" s="145"/>
      <c r="E3555" s="146"/>
      <c r="F3555" s="1"/>
      <c r="G3555"/>
    </row>
    <row r="3556" spans="1:7" x14ac:dyDescent="0.3">
      <c r="A3556"/>
      <c r="B3556"/>
      <c r="C3556"/>
      <c r="D3556" s="145"/>
      <c r="E3556" s="146"/>
      <c r="F3556" s="1"/>
      <c r="G3556"/>
    </row>
    <row r="3557" spans="1:7" x14ac:dyDescent="0.3">
      <c r="A3557"/>
      <c r="B3557"/>
      <c r="C3557"/>
      <c r="D3557" s="145"/>
      <c r="E3557" s="146"/>
      <c r="F3557" s="1"/>
      <c r="G3557"/>
    </row>
    <row r="3558" spans="1:7" x14ac:dyDescent="0.3">
      <c r="A3558"/>
      <c r="B3558"/>
      <c r="C3558"/>
      <c r="D3558" s="145"/>
      <c r="E3558" s="146"/>
      <c r="F3558" s="1"/>
      <c r="G3558"/>
    </row>
    <row r="3559" spans="1:7" x14ac:dyDescent="0.3">
      <c r="A3559"/>
      <c r="B3559"/>
      <c r="C3559"/>
      <c r="D3559" s="145"/>
      <c r="E3559" s="146"/>
      <c r="F3559" s="1"/>
      <c r="G3559"/>
    </row>
    <row r="3560" spans="1:7" x14ac:dyDescent="0.3">
      <c r="A3560"/>
      <c r="B3560"/>
      <c r="C3560"/>
      <c r="D3560" s="145"/>
      <c r="E3560" s="146"/>
      <c r="F3560" s="1"/>
      <c r="G3560"/>
    </row>
    <row r="3561" spans="1:7" x14ac:dyDescent="0.3">
      <c r="A3561"/>
      <c r="B3561"/>
      <c r="C3561"/>
      <c r="D3561" s="145"/>
      <c r="E3561" s="146"/>
      <c r="F3561" s="1"/>
      <c r="G3561"/>
    </row>
    <row r="3562" spans="1:7" x14ac:dyDescent="0.3">
      <c r="A3562"/>
      <c r="B3562"/>
      <c r="C3562"/>
      <c r="D3562" s="145"/>
      <c r="E3562" s="146"/>
      <c r="F3562" s="1"/>
      <c r="G3562"/>
    </row>
    <row r="3563" spans="1:7" x14ac:dyDescent="0.3">
      <c r="A3563"/>
      <c r="B3563"/>
      <c r="C3563"/>
      <c r="D3563" s="145"/>
      <c r="E3563" s="146"/>
      <c r="F3563" s="1"/>
      <c r="G3563"/>
    </row>
    <row r="3564" spans="1:7" x14ac:dyDescent="0.3">
      <c r="A3564"/>
      <c r="B3564"/>
      <c r="C3564"/>
      <c r="D3564" s="145"/>
      <c r="E3564" s="146"/>
      <c r="F3564" s="1"/>
      <c r="G3564"/>
    </row>
    <row r="3565" spans="1:7" x14ac:dyDescent="0.3">
      <c r="A3565"/>
      <c r="B3565"/>
      <c r="C3565"/>
      <c r="D3565" s="145"/>
      <c r="E3565" s="146"/>
      <c r="F3565" s="1"/>
      <c r="G3565"/>
    </row>
    <row r="3566" spans="1:7" x14ac:dyDescent="0.3">
      <c r="A3566"/>
      <c r="B3566"/>
      <c r="C3566"/>
      <c r="D3566" s="145"/>
      <c r="E3566" s="146"/>
      <c r="F3566" s="1"/>
      <c r="G3566"/>
    </row>
    <row r="3567" spans="1:7" x14ac:dyDescent="0.3">
      <c r="A3567"/>
      <c r="B3567"/>
      <c r="C3567"/>
      <c r="D3567" s="145"/>
      <c r="E3567" s="146"/>
      <c r="F3567" s="1"/>
      <c r="G3567"/>
    </row>
    <row r="3568" spans="1:7" x14ac:dyDescent="0.3">
      <c r="A3568"/>
      <c r="B3568"/>
      <c r="C3568"/>
      <c r="D3568" s="145"/>
      <c r="E3568" s="146"/>
      <c r="F3568" s="1"/>
      <c r="G3568"/>
    </row>
    <row r="3569" spans="1:7" x14ac:dyDescent="0.3">
      <c r="A3569"/>
      <c r="B3569"/>
      <c r="C3569"/>
      <c r="D3569" s="145"/>
      <c r="E3569" s="146"/>
      <c r="F3569" s="1"/>
      <c r="G3569"/>
    </row>
    <row r="3570" spans="1:7" x14ac:dyDescent="0.3">
      <c r="A3570"/>
      <c r="B3570"/>
      <c r="C3570"/>
      <c r="D3570" s="145"/>
      <c r="E3570" s="146"/>
      <c r="F3570" s="1"/>
      <c r="G3570"/>
    </row>
    <row r="3571" spans="1:7" x14ac:dyDescent="0.3">
      <c r="A3571"/>
      <c r="B3571"/>
      <c r="C3571"/>
      <c r="D3571" s="145"/>
      <c r="E3571" s="146"/>
      <c r="F3571" s="1"/>
      <c r="G3571"/>
    </row>
    <row r="3572" spans="1:7" x14ac:dyDescent="0.3">
      <c r="A3572"/>
      <c r="B3572"/>
      <c r="C3572"/>
      <c r="D3572" s="145"/>
      <c r="E3572" s="146"/>
      <c r="F3572" s="1"/>
      <c r="G3572"/>
    </row>
    <row r="3573" spans="1:7" x14ac:dyDescent="0.3">
      <c r="A3573"/>
      <c r="B3573"/>
      <c r="C3573"/>
      <c r="D3573" s="145"/>
      <c r="E3573" s="146"/>
      <c r="F3573" s="1"/>
      <c r="G3573"/>
    </row>
    <row r="3574" spans="1:7" x14ac:dyDescent="0.3">
      <c r="A3574"/>
      <c r="B3574"/>
      <c r="C3574"/>
      <c r="D3574" s="145"/>
      <c r="E3574" s="146"/>
      <c r="F3574" s="1"/>
      <c r="G3574"/>
    </row>
    <row r="3575" spans="1:7" x14ac:dyDescent="0.3">
      <c r="A3575"/>
      <c r="B3575"/>
      <c r="C3575"/>
      <c r="D3575" s="145"/>
      <c r="E3575" s="146"/>
      <c r="F3575" s="1"/>
      <c r="G3575"/>
    </row>
    <row r="3576" spans="1:7" x14ac:dyDescent="0.3">
      <c r="A3576"/>
      <c r="B3576"/>
      <c r="C3576"/>
      <c r="D3576" s="145"/>
      <c r="E3576" s="146"/>
      <c r="F3576" s="1"/>
      <c r="G3576"/>
    </row>
    <row r="3577" spans="1:7" x14ac:dyDescent="0.3">
      <c r="A3577"/>
      <c r="B3577"/>
      <c r="C3577"/>
      <c r="D3577" s="145"/>
      <c r="E3577" s="146"/>
      <c r="F3577" s="1"/>
      <c r="G3577"/>
    </row>
    <row r="3578" spans="1:7" x14ac:dyDescent="0.3">
      <c r="A3578"/>
      <c r="B3578"/>
      <c r="C3578"/>
      <c r="D3578" s="145"/>
      <c r="E3578" s="146"/>
      <c r="F3578" s="1"/>
      <c r="G3578"/>
    </row>
    <row r="3579" spans="1:7" x14ac:dyDescent="0.3">
      <c r="A3579"/>
      <c r="B3579"/>
      <c r="C3579"/>
      <c r="D3579" s="145"/>
      <c r="E3579" s="146"/>
      <c r="F3579" s="1"/>
      <c r="G3579"/>
    </row>
    <row r="3580" spans="1:7" x14ac:dyDescent="0.3">
      <c r="A3580"/>
      <c r="B3580"/>
      <c r="C3580"/>
      <c r="D3580" s="145"/>
      <c r="E3580" s="146"/>
      <c r="F3580" s="1"/>
      <c r="G3580"/>
    </row>
    <row r="3581" spans="1:7" x14ac:dyDescent="0.3">
      <c r="A3581"/>
      <c r="B3581"/>
      <c r="C3581"/>
      <c r="D3581" s="145"/>
      <c r="E3581" s="146"/>
      <c r="F3581" s="1"/>
      <c r="G3581"/>
    </row>
    <row r="3582" spans="1:7" x14ac:dyDescent="0.3">
      <c r="A3582"/>
      <c r="B3582"/>
      <c r="C3582"/>
      <c r="D3582" s="145"/>
      <c r="E3582" s="146"/>
      <c r="F3582" s="1"/>
      <c r="G3582"/>
    </row>
    <row r="3583" spans="1:7" x14ac:dyDescent="0.3">
      <c r="A3583"/>
      <c r="B3583"/>
      <c r="C3583"/>
      <c r="D3583" s="145"/>
      <c r="E3583" s="146"/>
      <c r="F3583" s="1"/>
      <c r="G3583"/>
    </row>
    <row r="3584" spans="1:7" x14ac:dyDescent="0.3">
      <c r="A3584"/>
      <c r="B3584"/>
      <c r="C3584"/>
      <c r="D3584" s="145"/>
      <c r="E3584" s="146"/>
      <c r="F3584" s="1"/>
      <c r="G3584"/>
    </row>
    <row r="3585" spans="1:7" x14ac:dyDescent="0.3">
      <c r="A3585"/>
      <c r="B3585"/>
      <c r="C3585"/>
      <c r="D3585" s="145"/>
      <c r="E3585" s="146"/>
      <c r="F3585" s="1"/>
      <c r="G3585"/>
    </row>
    <row r="3586" spans="1:7" x14ac:dyDescent="0.3">
      <c r="A3586"/>
      <c r="B3586"/>
      <c r="C3586"/>
      <c r="D3586" s="145"/>
      <c r="E3586" s="146"/>
      <c r="F3586" s="1"/>
      <c r="G3586"/>
    </row>
    <row r="3587" spans="1:7" x14ac:dyDescent="0.3">
      <c r="A3587"/>
      <c r="B3587"/>
      <c r="C3587"/>
      <c r="D3587" s="145"/>
      <c r="E3587" s="146"/>
      <c r="F3587" s="1"/>
      <c r="G3587"/>
    </row>
    <row r="3588" spans="1:7" x14ac:dyDescent="0.3">
      <c r="A3588"/>
      <c r="B3588"/>
      <c r="C3588"/>
      <c r="D3588" s="145"/>
      <c r="E3588" s="146"/>
      <c r="F3588" s="1"/>
      <c r="G3588"/>
    </row>
    <row r="3589" spans="1:7" x14ac:dyDescent="0.3">
      <c r="A3589"/>
      <c r="B3589"/>
      <c r="C3589"/>
      <c r="D3589" s="145"/>
      <c r="E3589" s="146"/>
      <c r="F3589" s="1"/>
      <c r="G3589"/>
    </row>
    <row r="3590" spans="1:7" x14ac:dyDescent="0.3">
      <c r="A3590"/>
      <c r="B3590"/>
      <c r="C3590"/>
      <c r="D3590" s="145"/>
      <c r="E3590" s="146"/>
      <c r="F3590" s="1"/>
      <c r="G3590"/>
    </row>
    <row r="3591" spans="1:7" x14ac:dyDescent="0.3">
      <c r="A3591"/>
      <c r="B3591"/>
      <c r="C3591"/>
      <c r="D3591" s="145"/>
      <c r="E3591" s="146"/>
      <c r="F3591" s="1"/>
      <c r="G3591"/>
    </row>
    <row r="3592" spans="1:7" x14ac:dyDescent="0.3">
      <c r="A3592"/>
      <c r="B3592"/>
      <c r="C3592"/>
      <c r="D3592" s="145"/>
      <c r="E3592" s="146"/>
      <c r="F3592" s="1"/>
      <c r="G3592"/>
    </row>
    <row r="3593" spans="1:7" x14ac:dyDescent="0.3">
      <c r="A3593"/>
      <c r="B3593"/>
      <c r="C3593"/>
      <c r="D3593" s="145"/>
      <c r="E3593" s="146"/>
      <c r="F3593" s="1"/>
      <c r="G3593"/>
    </row>
    <row r="3594" spans="1:7" x14ac:dyDescent="0.3">
      <c r="A3594"/>
      <c r="B3594"/>
      <c r="C3594"/>
      <c r="D3594" s="145"/>
      <c r="E3594" s="146"/>
      <c r="F3594" s="1"/>
      <c r="G3594"/>
    </row>
    <row r="3595" spans="1:7" x14ac:dyDescent="0.3">
      <c r="A3595"/>
      <c r="B3595"/>
      <c r="C3595"/>
      <c r="D3595" s="145"/>
      <c r="E3595" s="146"/>
      <c r="F3595" s="1"/>
      <c r="G3595"/>
    </row>
    <row r="3596" spans="1:7" x14ac:dyDescent="0.3">
      <c r="A3596"/>
      <c r="B3596"/>
      <c r="C3596"/>
      <c r="D3596" s="145"/>
      <c r="E3596" s="146"/>
      <c r="F3596" s="1"/>
      <c r="G3596"/>
    </row>
    <row r="3597" spans="1:7" x14ac:dyDescent="0.3">
      <c r="A3597"/>
      <c r="B3597"/>
      <c r="C3597"/>
      <c r="D3597" s="145"/>
      <c r="E3597" s="146"/>
      <c r="F3597" s="1"/>
      <c r="G3597"/>
    </row>
    <row r="3598" spans="1:7" x14ac:dyDescent="0.3">
      <c r="A3598"/>
      <c r="B3598"/>
      <c r="C3598"/>
      <c r="D3598" s="145"/>
      <c r="E3598" s="146"/>
      <c r="F3598" s="1"/>
      <c r="G3598"/>
    </row>
    <row r="3599" spans="1:7" x14ac:dyDescent="0.3">
      <c r="A3599"/>
      <c r="B3599"/>
      <c r="C3599"/>
      <c r="D3599" s="145"/>
      <c r="E3599" s="146"/>
      <c r="F3599" s="1"/>
      <c r="G3599"/>
    </row>
    <row r="3600" spans="1:7" x14ac:dyDescent="0.3">
      <c r="A3600"/>
      <c r="B3600"/>
      <c r="C3600"/>
      <c r="D3600" s="145"/>
      <c r="E3600" s="146"/>
      <c r="F3600" s="1"/>
      <c r="G3600"/>
    </row>
    <row r="3601" spans="1:7" x14ac:dyDescent="0.3">
      <c r="A3601"/>
      <c r="B3601"/>
      <c r="C3601"/>
      <c r="D3601" s="145"/>
      <c r="E3601" s="146"/>
      <c r="F3601" s="1"/>
      <c r="G3601"/>
    </row>
    <row r="3602" spans="1:7" x14ac:dyDescent="0.3">
      <c r="A3602"/>
      <c r="B3602"/>
      <c r="C3602"/>
      <c r="D3602" s="145"/>
      <c r="E3602" s="146"/>
      <c r="F3602" s="1"/>
      <c r="G3602"/>
    </row>
    <row r="3603" spans="1:7" x14ac:dyDescent="0.3">
      <c r="A3603"/>
      <c r="B3603"/>
      <c r="C3603"/>
      <c r="D3603" s="145"/>
      <c r="E3603" s="146"/>
      <c r="F3603" s="1"/>
      <c r="G3603"/>
    </row>
    <row r="3604" spans="1:7" x14ac:dyDescent="0.3">
      <c r="A3604"/>
      <c r="B3604"/>
      <c r="C3604"/>
      <c r="D3604" s="145"/>
      <c r="E3604" s="146"/>
      <c r="F3604" s="1"/>
      <c r="G3604"/>
    </row>
    <row r="3605" spans="1:7" x14ac:dyDescent="0.3">
      <c r="A3605"/>
      <c r="B3605"/>
      <c r="C3605"/>
      <c r="D3605" s="145"/>
      <c r="E3605" s="146"/>
      <c r="F3605" s="1"/>
      <c r="G3605"/>
    </row>
    <row r="3606" spans="1:7" x14ac:dyDescent="0.3">
      <c r="A3606"/>
      <c r="B3606"/>
      <c r="C3606"/>
      <c r="D3606" s="145"/>
      <c r="E3606" s="146"/>
      <c r="F3606" s="1"/>
      <c r="G3606"/>
    </row>
    <row r="3607" spans="1:7" x14ac:dyDescent="0.3">
      <c r="A3607"/>
      <c r="B3607"/>
      <c r="C3607"/>
      <c r="D3607" s="145"/>
      <c r="E3607" s="146"/>
      <c r="F3607" s="1"/>
      <c r="G3607"/>
    </row>
    <row r="3608" spans="1:7" x14ac:dyDescent="0.3">
      <c r="A3608"/>
      <c r="B3608"/>
      <c r="C3608"/>
      <c r="D3608" s="145"/>
      <c r="E3608" s="146"/>
      <c r="F3608" s="1"/>
      <c r="G3608"/>
    </row>
    <row r="3609" spans="1:7" x14ac:dyDescent="0.3">
      <c r="A3609"/>
      <c r="B3609"/>
      <c r="C3609"/>
      <c r="D3609" s="145"/>
      <c r="E3609" s="146"/>
      <c r="F3609" s="1"/>
      <c r="G3609"/>
    </row>
    <row r="3610" spans="1:7" x14ac:dyDescent="0.3">
      <c r="A3610"/>
      <c r="B3610"/>
      <c r="C3610"/>
      <c r="D3610" s="145"/>
      <c r="E3610" s="146"/>
      <c r="F3610" s="1"/>
      <c r="G3610"/>
    </row>
    <row r="3611" spans="1:7" x14ac:dyDescent="0.3">
      <c r="A3611"/>
      <c r="B3611"/>
      <c r="C3611"/>
      <c r="D3611" s="145"/>
      <c r="E3611" s="146"/>
      <c r="F3611" s="1"/>
      <c r="G3611"/>
    </row>
    <row r="3612" spans="1:7" x14ac:dyDescent="0.3">
      <c r="A3612"/>
      <c r="B3612"/>
      <c r="C3612"/>
      <c r="D3612" s="145"/>
      <c r="E3612" s="146"/>
      <c r="F3612" s="1"/>
      <c r="G3612"/>
    </row>
    <row r="3613" spans="1:7" x14ac:dyDescent="0.3">
      <c r="A3613"/>
      <c r="B3613"/>
      <c r="C3613"/>
      <c r="D3613" s="145"/>
      <c r="E3613" s="146"/>
      <c r="F3613" s="1"/>
      <c r="G3613"/>
    </row>
    <row r="3614" spans="1:7" x14ac:dyDescent="0.3">
      <c r="A3614"/>
      <c r="B3614"/>
      <c r="C3614"/>
      <c r="D3614" s="145"/>
      <c r="E3614" s="146"/>
      <c r="F3614" s="1"/>
      <c r="G3614"/>
    </row>
    <row r="3615" spans="1:7" x14ac:dyDescent="0.3">
      <c r="A3615"/>
      <c r="B3615"/>
      <c r="C3615"/>
      <c r="D3615" s="145"/>
      <c r="E3615" s="146"/>
      <c r="F3615" s="1"/>
      <c r="G3615"/>
    </row>
    <row r="3616" spans="1:7" x14ac:dyDescent="0.3">
      <c r="A3616"/>
      <c r="B3616"/>
      <c r="C3616"/>
      <c r="D3616" s="145"/>
      <c r="E3616" s="146"/>
      <c r="F3616" s="1"/>
      <c r="G3616"/>
    </row>
    <row r="3617" spans="1:7" x14ac:dyDescent="0.3">
      <c r="A3617"/>
      <c r="B3617"/>
      <c r="C3617"/>
      <c r="D3617" s="145"/>
      <c r="E3617" s="146"/>
      <c r="F3617" s="1"/>
      <c r="G3617"/>
    </row>
    <row r="3618" spans="1:7" x14ac:dyDescent="0.3">
      <c r="A3618"/>
      <c r="B3618"/>
      <c r="C3618"/>
      <c r="D3618" s="145"/>
      <c r="E3618" s="146"/>
      <c r="F3618" s="1"/>
      <c r="G3618"/>
    </row>
    <row r="3619" spans="1:7" x14ac:dyDescent="0.3">
      <c r="A3619"/>
      <c r="B3619"/>
      <c r="C3619"/>
      <c r="D3619" s="145"/>
      <c r="E3619" s="146"/>
      <c r="F3619" s="1"/>
      <c r="G3619"/>
    </row>
    <row r="3620" spans="1:7" x14ac:dyDescent="0.3">
      <c r="A3620"/>
      <c r="B3620"/>
      <c r="C3620"/>
      <c r="D3620" s="145"/>
      <c r="E3620" s="146"/>
      <c r="F3620" s="1"/>
      <c r="G3620"/>
    </row>
    <row r="3621" spans="1:7" x14ac:dyDescent="0.3">
      <c r="A3621"/>
      <c r="B3621"/>
      <c r="C3621"/>
      <c r="D3621" s="145"/>
      <c r="E3621" s="146"/>
      <c r="F3621" s="1"/>
      <c r="G3621"/>
    </row>
    <row r="3622" spans="1:7" x14ac:dyDescent="0.3">
      <c r="A3622"/>
      <c r="B3622"/>
      <c r="C3622"/>
      <c r="D3622" s="145"/>
      <c r="E3622" s="146"/>
      <c r="F3622" s="1"/>
      <c r="G3622"/>
    </row>
    <row r="3623" spans="1:7" x14ac:dyDescent="0.3">
      <c r="A3623"/>
      <c r="B3623"/>
      <c r="C3623"/>
      <c r="D3623" s="145"/>
      <c r="E3623" s="146"/>
      <c r="F3623" s="1"/>
      <c r="G3623"/>
    </row>
    <row r="3624" spans="1:7" x14ac:dyDescent="0.3">
      <c r="A3624"/>
      <c r="B3624"/>
      <c r="C3624"/>
      <c r="D3624" s="145"/>
      <c r="E3624" s="146"/>
      <c r="F3624" s="1"/>
      <c r="G3624"/>
    </row>
    <row r="3625" spans="1:7" x14ac:dyDescent="0.3">
      <c r="A3625"/>
      <c r="B3625"/>
      <c r="C3625"/>
      <c r="D3625" s="145"/>
      <c r="E3625" s="146"/>
      <c r="F3625" s="1"/>
      <c r="G3625"/>
    </row>
    <row r="3626" spans="1:7" x14ac:dyDescent="0.3">
      <c r="A3626"/>
      <c r="B3626"/>
      <c r="C3626"/>
      <c r="D3626" s="145"/>
      <c r="E3626" s="146"/>
      <c r="F3626" s="1"/>
      <c r="G3626"/>
    </row>
    <row r="3627" spans="1:7" x14ac:dyDescent="0.3">
      <c r="A3627"/>
      <c r="B3627"/>
      <c r="C3627"/>
      <c r="D3627" s="145"/>
      <c r="E3627" s="146"/>
      <c r="F3627" s="1"/>
      <c r="G3627"/>
    </row>
    <row r="3628" spans="1:7" x14ac:dyDescent="0.3">
      <c r="A3628"/>
      <c r="B3628"/>
      <c r="C3628"/>
      <c r="D3628" s="145"/>
      <c r="E3628" s="146"/>
      <c r="F3628" s="1"/>
      <c r="G3628"/>
    </row>
    <row r="3629" spans="1:7" x14ac:dyDescent="0.3">
      <c r="A3629"/>
      <c r="B3629"/>
      <c r="C3629"/>
      <c r="D3629" s="145"/>
      <c r="E3629" s="146"/>
      <c r="F3629" s="1"/>
      <c r="G3629"/>
    </row>
    <row r="3630" spans="1:7" x14ac:dyDescent="0.3">
      <c r="A3630"/>
      <c r="B3630"/>
      <c r="C3630"/>
      <c r="D3630" s="145"/>
      <c r="E3630" s="146"/>
      <c r="F3630" s="1"/>
      <c r="G3630"/>
    </row>
    <row r="3631" spans="1:7" x14ac:dyDescent="0.3">
      <c r="A3631"/>
      <c r="B3631"/>
      <c r="C3631"/>
      <c r="D3631" s="145"/>
      <c r="E3631" s="146"/>
      <c r="F3631" s="1"/>
      <c r="G3631"/>
    </row>
    <row r="3632" spans="1:7" x14ac:dyDescent="0.3">
      <c r="A3632"/>
      <c r="B3632"/>
      <c r="C3632"/>
      <c r="D3632" s="145"/>
      <c r="E3632" s="146"/>
      <c r="F3632" s="1"/>
      <c r="G3632"/>
    </row>
    <row r="3633" spans="1:7" x14ac:dyDescent="0.3">
      <c r="A3633"/>
      <c r="B3633"/>
      <c r="C3633"/>
      <c r="D3633" s="145"/>
      <c r="E3633" s="146"/>
      <c r="F3633" s="1"/>
      <c r="G3633"/>
    </row>
    <row r="3634" spans="1:7" x14ac:dyDescent="0.3">
      <c r="A3634"/>
      <c r="B3634"/>
      <c r="C3634"/>
      <c r="D3634" s="145"/>
      <c r="E3634" s="146"/>
      <c r="F3634" s="1"/>
      <c r="G3634"/>
    </row>
    <row r="3635" spans="1:7" x14ac:dyDescent="0.3">
      <c r="A3635"/>
      <c r="B3635"/>
      <c r="C3635"/>
      <c r="D3635" s="145"/>
      <c r="E3635" s="146"/>
      <c r="F3635" s="1"/>
      <c r="G3635"/>
    </row>
    <row r="3636" spans="1:7" x14ac:dyDescent="0.3">
      <c r="A3636"/>
      <c r="B3636"/>
      <c r="C3636"/>
      <c r="D3636" s="145"/>
      <c r="E3636" s="146"/>
      <c r="F3636" s="1"/>
      <c r="G3636"/>
    </row>
    <row r="3637" spans="1:7" x14ac:dyDescent="0.3">
      <c r="A3637"/>
      <c r="B3637"/>
      <c r="C3637"/>
      <c r="D3637" s="145"/>
      <c r="E3637" s="146"/>
      <c r="F3637" s="1"/>
      <c r="G3637"/>
    </row>
    <row r="3638" spans="1:7" x14ac:dyDescent="0.3">
      <c r="A3638"/>
      <c r="B3638"/>
      <c r="C3638"/>
      <c r="D3638" s="145"/>
      <c r="E3638" s="146"/>
      <c r="F3638" s="1"/>
      <c r="G3638"/>
    </row>
    <row r="3639" spans="1:7" x14ac:dyDescent="0.3">
      <c r="A3639"/>
      <c r="B3639"/>
      <c r="C3639"/>
      <c r="D3639" s="145"/>
      <c r="E3639" s="146"/>
      <c r="F3639" s="1"/>
      <c r="G3639"/>
    </row>
    <row r="3640" spans="1:7" x14ac:dyDescent="0.3">
      <c r="A3640"/>
      <c r="B3640"/>
      <c r="C3640"/>
      <c r="D3640" s="145"/>
      <c r="E3640" s="146"/>
      <c r="F3640" s="1"/>
      <c r="G3640"/>
    </row>
    <row r="3641" spans="1:7" x14ac:dyDescent="0.3">
      <c r="A3641"/>
      <c r="B3641"/>
      <c r="C3641"/>
      <c r="D3641" s="145"/>
      <c r="E3641" s="146"/>
      <c r="F3641" s="1"/>
      <c r="G3641"/>
    </row>
    <row r="3642" spans="1:7" x14ac:dyDescent="0.3">
      <c r="A3642"/>
      <c r="B3642"/>
      <c r="C3642"/>
      <c r="D3642" s="145"/>
      <c r="E3642" s="146"/>
      <c r="F3642" s="1"/>
      <c r="G3642"/>
    </row>
    <row r="3643" spans="1:7" x14ac:dyDescent="0.3">
      <c r="A3643"/>
      <c r="B3643"/>
      <c r="C3643"/>
      <c r="D3643" s="145"/>
      <c r="E3643" s="146"/>
      <c r="F3643" s="1"/>
      <c r="G3643"/>
    </row>
    <row r="3644" spans="1:7" x14ac:dyDescent="0.3">
      <c r="A3644"/>
      <c r="B3644"/>
      <c r="C3644"/>
      <c r="D3644" s="145"/>
      <c r="E3644" s="146"/>
      <c r="F3644" s="1"/>
      <c r="G3644"/>
    </row>
    <row r="3645" spans="1:7" x14ac:dyDescent="0.3">
      <c r="A3645"/>
      <c r="B3645"/>
      <c r="C3645"/>
      <c r="D3645" s="145"/>
      <c r="E3645" s="146"/>
      <c r="F3645" s="1"/>
      <c r="G3645"/>
    </row>
    <row r="3646" spans="1:7" x14ac:dyDescent="0.3">
      <c r="A3646"/>
      <c r="B3646"/>
      <c r="C3646"/>
      <c r="D3646" s="145"/>
      <c r="E3646" s="146"/>
      <c r="F3646" s="1"/>
      <c r="G3646"/>
    </row>
    <row r="3647" spans="1:7" x14ac:dyDescent="0.3">
      <c r="A3647"/>
      <c r="B3647"/>
      <c r="C3647"/>
      <c r="D3647" s="145"/>
      <c r="E3647" s="146"/>
      <c r="F3647" s="1"/>
      <c r="G3647"/>
    </row>
    <row r="3648" spans="1:7" x14ac:dyDescent="0.3">
      <c r="A3648"/>
      <c r="B3648"/>
      <c r="C3648"/>
      <c r="D3648" s="145"/>
      <c r="E3648" s="146"/>
      <c r="F3648" s="1"/>
      <c r="G3648"/>
    </row>
    <row r="3649" spans="1:7" x14ac:dyDescent="0.3">
      <c r="A3649"/>
      <c r="B3649"/>
      <c r="C3649"/>
      <c r="D3649" s="145"/>
      <c r="E3649" s="146"/>
      <c r="F3649" s="1"/>
      <c r="G3649"/>
    </row>
    <row r="3650" spans="1:7" x14ac:dyDescent="0.3">
      <c r="A3650"/>
      <c r="B3650"/>
      <c r="C3650"/>
      <c r="D3650" s="145"/>
      <c r="E3650" s="146"/>
      <c r="F3650" s="1"/>
      <c r="G3650"/>
    </row>
    <row r="3651" spans="1:7" x14ac:dyDescent="0.3">
      <c r="A3651"/>
      <c r="B3651"/>
      <c r="C3651"/>
      <c r="D3651" s="145"/>
      <c r="E3651" s="146"/>
      <c r="F3651" s="1"/>
      <c r="G3651"/>
    </row>
    <row r="3652" spans="1:7" x14ac:dyDescent="0.3">
      <c r="A3652"/>
      <c r="B3652"/>
      <c r="C3652"/>
      <c r="D3652" s="145"/>
      <c r="E3652" s="146"/>
      <c r="F3652" s="1"/>
      <c r="G3652"/>
    </row>
    <row r="3653" spans="1:7" x14ac:dyDescent="0.3">
      <c r="A3653"/>
      <c r="B3653"/>
      <c r="C3653"/>
      <c r="D3653" s="145"/>
      <c r="E3653" s="146"/>
      <c r="F3653" s="1"/>
      <c r="G3653"/>
    </row>
    <row r="3654" spans="1:7" x14ac:dyDescent="0.3">
      <c r="A3654"/>
      <c r="B3654"/>
      <c r="C3654"/>
      <c r="D3654" s="145"/>
      <c r="E3654" s="146"/>
      <c r="F3654" s="1"/>
      <c r="G3654"/>
    </row>
    <row r="3655" spans="1:7" x14ac:dyDescent="0.3">
      <c r="A3655"/>
      <c r="B3655"/>
      <c r="C3655"/>
      <c r="D3655" s="145"/>
      <c r="E3655" s="146"/>
      <c r="F3655" s="1"/>
      <c r="G3655"/>
    </row>
    <row r="3656" spans="1:7" x14ac:dyDescent="0.3">
      <c r="A3656"/>
      <c r="B3656"/>
      <c r="C3656"/>
      <c r="D3656" s="145"/>
      <c r="E3656" s="146"/>
      <c r="F3656" s="1"/>
      <c r="G3656"/>
    </row>
    <row r="3657" spans="1:7" x14ac:dyDescent="0.3">
      <c r="A3657"/>
      <c r="B3657"/>
      <c r="C3657"/>
      <c r="D3657" s="145"/>
      <c r="E3657" s="146"/>
      <c r="F3657" s="1"/>
      <c r="G3657"/>
    </row>
    <row r="3658" spans="1:7" x14ac:dyDescent="0.3">
      <c r="A3658"/>
      <c r="B3658"/>
      <c r="C3658"/>
      <c r="D3658" s="145"/>
      <c r="E3658" s="146"/>
      <c r="F3658" s="1"/>
      <c r="G3658"/>
    </row>
    <row r="3659" spans="1:7" x14ac:dyDescent="0.3">
      <c r="A3659"/>
      <c r="B3659"/>
      <c r="C3659"/>
      <c r="D3659" s="145"/>
      <c r="E3659" s="146"/>
      <c r="F3659" s="1"/>
      <c r="G3659"/>
    </row>
    <row r="3660" spans="1:7" x14ac:dyDescent="0.3">
      <c r="A3660"/>
      <c r="B3660"/>
      <c r="C3660"/>
      <c r="D3660" s="145"/>
      <c r="E3660" s="146"/>
      <c r="F3660" s="1"/>
      <c r="G3660"/>
    </row>
    <row r="3661" spans="1:7" x14ac:dyDescent="0.3">
      <c r="A3661"/>
      <c r="B3661"/>
      <c r="C3661"/>
      <c r="D3661" s="145"/>
      <c r="E3661" s="146"/>
      <c r="F3661" s="1"/>
      <c r="G3661"/>
    </row>
    <row r="3662" spans="1:7" x14ac:dyDescent="0.3">
      <c r="A3662"/>
      <c r="B3662"/>
      <c r="C3662"/>
      <c r="D3662" s="145"/>
      <c r="E3662" s="146"/>
      <c r="F3662" s="1"/>
      <c r="G3662"/>
    </row>
    <row r="3663" spans="1:7" x14ac:dyDescent="0.3">
      <c r="A3663"/>
      <c r="B3663"/>
      <c r="C3663"/>
      <c r="D3663" s="145"/>
      <c r="E3663" s="146"/>
      <c r="F3663" s="1"/>
      <c r="G3663"/>
    </row>
    <row r="3664" spans="1:7" x14ac:dyDescent="0.3">
      <c r="A3664"/>
      <c r="B3664"/>
      <c r="C3664"/>
      <c r="D3664" s="145"/>
      <c r="E3664" s="146"/>
      <c r="F3664" s="1"/>
      <c r="G3664"/>
    </row>
    <row r="3665" spans="1:7" x14ac:dyDescent="0.3">
      <c r="A3665"/>
      <c r="B3665"/>
      <c r="C3665"/>
      <c r="D3665" s="145"/>
      <c r="E3665" s="146"/>
      <c r="F3665" s="1"/>
      <c r="G3665"/>
    </row>
    <row r="3666" spans="1:7" x14ac:dyDescent="0.3">
      <c r="A3666"/>
      <c r="B3666"/>
      <c r="C3666"/>
      <c r="D3666" s="145"/>
      <c r="E3666" s="146"/>
      <c r="F3666" s="1"/>
      <c r="G3666"/>
    </row>
    <row r="3667" spans="1:7" x14ac:dyDescent="0.3">
      <c r="A3667"/>
      <c r="B3667"/>
      <c r="C3667"/>
      <c r="D3667" s="145"/>
      <c r="E3667" s="146"/>
      <c r="F3667" s="1"/>
      <c r="G3667"/>
    </row>
    <row r="3668" spans="1:7" x14ac:dyDescent="0.3">
      <c r="A3668"/>
      <c r="B3668"/>
      <c r="C3668"/>
      <c r="D3668" s="145"/>
      <c r="E3668" s="146"/>
      <c r="F3668" s="1"/>
      <c r="G3668"/>
    </row>
    <row r="3669" spans="1:7" x14ac:dyDescent="0.3">
      <c r="A3669"/>
      <c r="B3669"/>
      <c r="C3669"/>
      <c r="D3669" s="145"/>
      <c r="E3669" s="146"/>
      <c r="F3669" s="1"/>
      <c r="G3669"/>
    </row>
    <row r="3670" spans="1:7" x14ac:dyDescent="0.3">
      <c r="A3670"/>
      <c r="B3670"/>
      <c r="C3670"/>
      <c r="D3670" s="145"/>
      <c r="E3670" s="146"/>
      <c r="F3670" s="1"/>
      <c r="G3670"/>
    </row>
    <row r="3671" spans="1:7" x14ac:dyDescent="0.3">
      <c r="A3671"/>
      <c r="B3671"/>
      <c r="C3671"/>
      <c r="D3671" s="145"/>
      <c r="E3671" s="146"/>
      <c r="F3671" s="1"/>
      <c r="G3671"/>
    </row>
    <row r="3672" spans="1:7" x14ac:dyDescent="0.3">
      <c r="A3672"/>
      <c r="B3672"/>
      <c r="C3672"/>
      <c r="D3672" s="145"/>
      <c r="E3672" s="146"/>
      <c r="F3672" s="1"/>
      <c r="G3672"/>
    </row>
    <row r="3673" spans="1:7" x14ac:dyDescent="0.3">
      <c r="A3673"/>
      <c r="B3673"/>
      <c r="C3673"/>
      <c r="D3673" s="145"/>
      <c r="E3673" s="146"/>
      <c r="F3673" s="1"/>
      <c r="G3673"/>
    </row>
    <row r="3674" spans="1:7" x14ac:dyDescent="0.3">
      <c r="A3674"/>
      <c r="B3674"/>
      <c r="C3674"/>
      <c r="D3674" s="145"/>
      <c r="E3674" s="146"/>
      <c r="F3674" s="1"/>
      <c r="G3674"/>
    </row>
    <row r="3675" spans="1:7" x14ac:dyDescent="0.3">
      <c r="A3675"/>
      <c r="B3675"/>
      <c r="C3675"/>
      <c r="D3675" s="145"/>
      <c r="E3675" s="146"/>
      <c r="F3675" s="1"/>
      <c r="G3675"/>
    </row>
    <row r="3676" spans="1:7" x14ac:dyDescent="0.3">
      <c r="A3676"/>
      <c r="B3676"/>
      <c r="C3676"/>
      <c r="D3676" s="145"/>
      <c r="E3676" s="146"/>
      <c r="F3676" s="1"/>
      <c r="G3676"/>
    </row>
    <row r="3677" spans="1:7" x14ac:dyDescent="0.3">
      <c r="A3677"/>
      <c r="B3677"/>
      <c r="C3677"/>
      <c r="D3677" s="145"/>
      <c r="E3677" s="146"/>
      <c r="F3677" s="1"/>
      <c r="G3677"/>
    </row>
    <row r="3678" spans="1:7" x14ac:dyDescent="0.3">
      <c r="A3678"/>
      <c r="B3678"/>
      <c r="C3678"/>
      <c r="D3678" s="145"/>
      <c r="E3678" s="146"/>
      <c r="F3678" s="1"/>
      <c r="G3678"/>
    </row>
    <row r="3679" spans="1:7" x14ac:dyDescent="0.3">
      <c r="A3679"/>
      <c r="B3679"/>
      <c r="C3679"/>
      <c r="D3679" s="145"/>
      <c r="E3679" s="146"/>
      <c r="F3679" s="1"/>
      <c r="G3679"/>
    </row>
    <row r="3680" spans="1:7" x14ac:dyDescent="0.3">
      <c r="A3680"/>
      <c r="B3680"/>
      <c r="C3680"/>
      <c r="D3680" s="145"/>
      <c r="E3680" s="146"/>
      <c r="F3680" s="1"/>
      <c r="G3680"/>
    </row>
    <row r="3681" spans="1:7" x14ac:dyDescent="0.3">
      <c r="A3681"/>
      <c r="B3681"/>
      <c r="C3681"/>
      <c r="D3681" s="145"/>
      <c r="E3681" s="146"/>
      <c r="F3681" s="1"/>
      <c r="G3681"/>
    </row>
    <row r="3682" spans="1:7" x14ac:dyDescent="0.3">
      <c r="A3682"/>
      <c r="B3682"/>
      <c r="C3682"/>
      <c r="D3682" s="145"/>
      <c r="E3682" s="146"/>
      <c r="F3682" s="1"/>
      <c r="G3682"/>
    </row>
    <row r="3683" spans="1:7" x14ac:dyDescent="0.3">
      <c r="A3683"/>
      <c r="B3683"/>
      <c r="C3683"/>
      <c r="D3683" s="145"/>
      <c r="E3683" s="146"/>
      <c r="F3683" s="1"/>
      <c r="G3683"/>
    </row>
    <row r="3684" spans="1:7" x14ac:dyDescent="0.3">
      <c r="A3684"/>
      <c r="B3684"/>
      <c r="C3684"/>
      <c r="D3684" s="145"/>
      <c r="E3684" s="146"/>
      <c r="F3684" s="1"/>
      <c r="G3684"/>
    </row>
    <row r="3685" spans="1:7" x14ac:dyDescent="0.3">
      <c r="A3685"/>
      <c r="B3685"/>
      <c r="C3685"/>
      <c r="D3685" s="145"/>
      <c r="E3685" s="146"/>
      <c r="F3685" s="1"/>
      <c r="G3685"/>
    </row>
    <row r="3686" spans="1:7" x14ac:dyDescent="0.3">
      <c r="A3686"/>
      <c r="B3686"/>
      <c r="C3686"/>
      <c r="D3686" s="145"/>
      <c r="E3686" s="146"/>
      <c r="F3686" s="1"/>
      <c r="G3686"/>
    </row>
    <row r="3687" spans="1:7" x14ac:dyDescent="0.3">
      <c r="A3687"/>
      <c r="B3687"/>
      <c r="C3687"/>
      <c r="D3687" s="145"/>
      <c r="E3687" s="146"/>
      <c r="F3687" s="1"/>
      <c r="G3687"/>
    </row>
    <row r="3688" spans="1:7" x14ac:dyDescent="0.3">
      <c r="A3688"/>
      <c r="B3688"/>
      <c r="C3688"/>
      <c r="D3688" s="145"/>
      <c r="E3688" s="146"/>
      <c r="F3688" s="1"/>
      <c r="G3688"/>
    </row>
    <row r="3689" spans="1:7" x14ac:dyDescent="0.3">
      <c r="A3689"/>
      <c r="B3689"/>
      <c r="C3689"/>
      <c r="D3689" s="145"/>
      <c r="E3689" s="146"/>
      <c r="F3689" s="1"/>
      <c r="G3689"/>
    </row>
    <row r="3690" spans="1:7" x14ac:dyDescent="0.3">
      <c r="A3690"/>
      <c r="B3690"/>
      <c r="C3690"/>
      <c r="D3690" s="145"/>
      <c r="E3690" s="146"/>
      <c r="F3690" s="1"/>
      <c r="G3690"/>
    </row>
    <row r="3691" spans="1:7" x14ac:dyDescent="0.3">
      <c r="A3691"/>
      <c r="B3691"/>
      <c r="C3691"/>
      <c r="D3691" s="145"/>
      <c r="E3691" s="146"/>
      <c r="F3691" s="1"/>
      <c r="G3691"/>
    </row>
    <row r="3692" spans="1:7" x14ac:dyDescent="0.3">
      <c r="A3692"/>
      <c r="B3692"/>
      <c r="C3692"/>
      <c r="D3692" s="145"/>
      <c r="E3692" s="146"/>
      <c r="F3692" s="1"/>
      <c r="G3692"/>
    </row>
    <row r="3693" spans="1:7" x14ac:dyDescent="0.3">
      <c r="A3693"/>
      <c r="B3693"/>
      <c r="C3693"/>
      <c r="D3693" s="145"/>
      <c r="E3693" s="146"/>
      <c r="F3693" s="1"/>
      <c r="G3693"/>
    </row>
    <row r="3694" spans="1:7" x14ac:dyDescent="0.3">
      <c r="A3694"/>
      <c r="B3694"/>
      <c r="C3694"/>
      <c r="D3694" s="145"/>
      <c r="E3694" s="146"/>
      <c r="F3694" s="1"/>
      <c r="G3694"/>
    </row>
    <row r="3695" spans="1:7" x14ac:dyDescent="0.3">
      <c r="A3695"/>
      <c r="B3695"/>
      <c r="C3695"/>
      <c r="D3695" s="145"/>
      <c r="E3695" s="146"/>
      <c r="F3695" s="1"/>
      <c r="G3695"/>
    </row>
    <row r="3696" spans="1:7" x14ac:dyDescent="0.3">
      <c r="A3696"/>
      <c r="B3696"/>
      <c r="C3696"/>
      <c r="D3696" s="145"/>
      <c r="E3696" s="146"/>
      <c r="F3696" s="1"/>
      <c r="G3696"/>
    </row>
    <row r="3697" spans="1:7" x14ac:dyDescent="0.3">
      <c r="A3697"/>
      <c r="B3697"/>
      <c r="C3697"/>
      <c r="D3697" s="145"/>
      <c r="E3697" s="146"/>
      <c r="F3697" s="1"/>
      <c r="G3697"/>
    </row>
    <row r="3698" spans="1:7" x14ac:dyDescent="0.3">
      <c r="A3698"/>
      <c r="B3698"/>
      <c r="C3698"/>
      <c r="D3698" s="145"/>
      <c r="E3698" s="146"/>
      <c r="F3698" s="1"/>
      <c r="G3698"/>
    </row>
    <row r="3699" spans="1:7" x14ac:dyDescent="0.3">
      <c r="A3699"/>
      <c r="B3699"/>
      <c r="C3699"/>
      <c r="D3699" s="145"/>
      <c r="E3699" s="146"/>
      <c r="F3699" s="1"/>
      <c r="G3699"/>
    </row>
    <row r="3700" spans="1:7" x14ac:dyDescent="0.3">
      <c r="A3700"/>
      <c r="B3700"/>
      <c r="C3700"/>
      <c r="D3700" s="145"/>
      <c r="E3700" s="146"/>
      <c r="F3700" s="1"/>
      <c r="G3700"/>
    </row>
    <row r="3701" spans="1:7" x14ac:dyDescent="0.3">
      <c r="A3701"/>
      <c r="B3701"/>
      <c r="C3701"/>
      <c r="D3701" s="145"/>
      <c r="E3701" s="146"/>
      <c r="F3701" s="1"/>
      <c r="G3701"/>
    </row>
    <row r="3702" spans="1:7" x14ac:dyDescent="0.3">
      <c r="A3702"/>
      <c r="B3702"/>
      <c r="C3702"/>
      <c r="D3702" s="145"/>
      <c r="E3702" s="146"/>
      <c r="F3702" s="1"/>
      <c r="G3702"/>
    </row>
    <row r="3703" spans="1:7" x14ac:dyDescent="0.3">
      <c r="A3703"/>
      <c r="B3703"/>
      <c r="C3703"/>
      <c r="D3703" s="145"/>
      <c r="E3703" s="146"/>
      <c r="F3703" s="1"/>
      <c r="G3703"/>
    </row>
    <row r="3704" spans="1:7" x14ac:dyDescent="0.3">
      <c r="A3704"/>
      <c r="B3704"/>
      <c r="C3704"/>
      <c r="D3704" s="145"/>
      <c r="E3704" s="146"/>
      <c r="F3704" s="1"/>
      <c r="G3704"/>
    </row>
    <row r="3705" spans="1:7" x14ac:dyDescent="0.3">
      <c r="A3705"/>
      <c r="B3705"/>
      <c r="C3705"/>
      <c r="D3705" s="145"/>
      <c r="E3705" s="146"/>
      <c r="F3705" s="1"/>
      <c r="G3705"/>
    </row>
    <row r="3706" spans="1:7" x14ac:dyDescent="0.3">
      <c r="A3706"/>
      <c r="B3706"/>
      <c r="C3706"/>
      <c r="D3706" s="145"/>
      <c r="E3706" s="146"/>
      <c r="F3706" s="1"/>
      <c r="G3706"/>
    </row>
    <row r="3707" spans="1:7" x14ac:dyDescent="0.3">
      <c r="A3707"/>
      <c r="B3707"/>
      <c r="C3707"/>
      <c r="D3707" s="145"/>
      <c r="E3707" s="146"/>
      <c r="F3707" s="1"/>
      <c r="G3707"/>
    </row>
    <row r="3708" spans="1:7" x14ac:dyDescent="0.3">
      <c r="A3708"/>
      <c r="B3708"/>
      <c r="C3708"/>
      <c r="D3708" s="145"/>
      <c r="E3708" s="146"/>
      <c r="F3708" s="1"/>
      <c r="G3708"/>
    </row>
    <row r="3709" spans="1:7" x14ac:dyDescent="0.3">
      <c r="A3709"/>
      <c r="B3709"/>
      <c r="C3709"/>
      <c r="D3709" s="145"/>
      <c r="E3709" s="146"/>
      <c r="F3709" s="1"/>
      <c r="G3709"/>
    </row>
    <row r="3710" spans="1:7" x14ac:dyDescent="0.3">
      <c r="A3710"/>
      <c r="B3710"/>
      <c r="C3710"/>
      <c r="D3710" s="145"/>
      <c r="E3710" s="146"/>
      <c r="F3710" s="1"/>
      <c r="G3710"/>
    </row>
    <row r="3711" spans="1:7" x14ac:dyDescent="0.3">
      <c r="A3711"/>
      <c r="B3711"/>
      <c r="C3711"/>
      <c r="D3711" s="145"/>
      <c r="E3711" s="146"/>
      <c r="F3711" s="1"/>
      <c r="G3711"/>
    </row>
    <row r="3712" spans="1:7" x14ac:dyDescent="0.3">
      <c r="A3712"/>
      <c r="B3712"/>
      <c r="C3712"/>
      <c r="D3712" s="145"/>
      <c r="E3712" s="146"/>
      <c r="F3712" s="1"/>
      <c r="G3712"/>
    </row>
    <row r="3713" spans="1:7" x14ac:dyDescent="0.3">
      <c r="A3713"/>
      <c r="B3713"/>
      <c r="C3713"/>
      <c r="D3713" s="145"/>
      <c r="E3713" s="146"/>
      <c r="F3713" s="1"/>
      <c r="G3713"/>
    </row>
    <row r="3714" spans="1:7" x14ac:dyDescent="0.3">
      <c r="A3714"/>
      <c r="B3714"/>
      <c r="C3714"/>
      <c r="D3714" s="145"/>
      <c r="E3714" s="146"/>
      <c r="F3714" s="1"/>
      <c r="G3714"/>
    </row>
    <row r="3715" spans="1:7" x14ac:dyDescent="0.3">
      <c r="A3715"/>
      <c r="B3715"/>
      <c r="C3715"/>
      <c r="D3715" s="145"/>
      <c r="E3715" s="146"/>
      <c r="F3715" s="1"/>
      <c r="G3715"/>
    </row>
    <row r="3716" spans="1:7" x14ac:dyDescent="0.3">
      <c r="A3716"/>
      <c r="B3716"/>
      <c r="C3716"/>
      <c r="D3716" s="145"/>
      <c r="E3716" s="146"/>
      <c r="F3716" s="1"/>
      <c r="G3716"/>
    </row>
    <row r="3717" spans="1:7" x14ac:dyDescent="0.3">
      <c r="A3717"/>
      <c r="B3717"/>
      <c r="C3717"/>
      <c r="D3717" s="145"/>
      <c r="E3717" s="146"/>
      <c r="F3717" s="1"/>
      <c r="G3717"/>
    </row>
    <row r="3718" spans="1:7" x14ac:dyDescent="0.3">
      <c r="A3718"/>
      <c r="B3718"/>
      <c r="C3718"/>
      <c r="D3718" s="145"/>
      <c r="E3718" s="146"/>
      <c r="F3718" s="1"/>
      <c r="G3718"/>
    </row>
    <row r="3719" spans="1:7" x14ac:dyDescent="0.3">
      <c r="A3719"/>
      <c r="B3719"/>
      <c r="C3719"/>
      <c r="D3719" s="145"/>
      <c r="E3719" s="146"/>
      <c r="F3719" s="1"/>
      <c r="G3719"/>
    </row>
    <row r="3720" spans="1:7" x14ac:dyDescent="0.3">
      <c r="A3720"/>
      <c r="B3720"/>
      <c r="C3720"/>
      <c r="D3720" s="145"/>
      <c r="E3720" s="146"/>
      <c r="F3720" s="1"/>
      <c r="G3720"/>
    </row>
    <row r="3721" spans="1:7" x14ac:dyDescent="0.3">
      <c r="A3721"/>
      <c r="B3721"/>
      <c r="C3721"/>
      <c r="D3721" s="145"/>
      <c r="E3721" s="146"/>
      <c r="F3721" s="1"/>
      <c r="G3721"/>
    </row>
    <row r="3722" spans="1:7" x14ac:dyDescent="0.3">
      <c r="A3722"/>
      <c r="B3722"/>
      <c r="C3722"/>
      <c r="D3722" s="145"/>
      <c r="E3722" s="146"/>
      <c r="F3722" s="1"/>
      <c r="G3722"/>
    </row>
    <row r="3723" spans="1:7" x14ac:dyDescent="0.3">
      <c r="A3723"/>
      <c r="B3723"/>
      <c r="C3723"/>
      <c r="D3723" s="145"/>
      <c r="E3723" s="146"/>
      <c r="F3723" s="1"/>
      <c r="G3723"/>
    </row>
    <row r="3724" spans="1:7" x14ac:dyDescent="0.3">
      <c r="A3724"/>
      <c r="B3724"/>
      <c r="C3724"/>
      <c r="D3724" s="145"/>
      <c r="E3724" s="146"/>
      <c r="F3724" s="1"/>
      <c r="G3724"/>
    </row>
    <row r="3725" spans="1:7" x14ac:dyDescent="0.3">
      <c r="A3725"/>
      <c r="B3725"/>
      <c r="C3725"/>
      <c r="D3725" s="145"/>
      <c r="E3725" s="146"/>
      <c r="F3725" s="1"/>
      <c r="G3725"/>
    </row>
    <row r="3726" spans="1:7" x14ac:dyDescent="0.3">
      <c r="A3726"/>
      <c r="B3726"/>
      <c r="C3726"/>
      <c r="D3726" s="145"/>
      <c r="E3726" s="146"/>
      <c r="F3726" s="1"/>
      <c r="G3726"/>
    </row>
    <row r="3727" spans="1:7" x14ac:dyDescent="0.3">
      <c r="A3727"/>
      <c r="B3727"/>
      <c r="C3727"/>
      <c r="D3727" s="145"/>
      <c r="E3727" s="146"/>
      <c r="F3727" s="1"/>
      <c r="G3727"/>
    </row>
    <row r="3728" spans="1:7" x14ac:dyDescent="0.3">
      <c r="A3728"/>
      <c r="B3728"/>
      <c r="C3728"/>
      <c r="D3728" s="145"/>
      <c r="E3728" s="146"/>
      <c r="F3728" s="1"/>
      <c r="G3728"/>
    </row>
    <row r="3729" spans="1:7" x14ac:dyDescent="0.3">
      <c r="A3729"/>
      <c r="B3729"/>
      <c r="C3729"/>
      <c r="D3729" s="145"/>
      <c r="E3729" s="146"/>
      <c r="F3729" s="1"/>
      <c r="G3729"/>
    </row>
    <row r="3730" spans="1:7" x14ac:dyDescent="0.3">
      <c r="A3730"/>
      <c r="B3730"/>
      <c r="C3730"/>
      <c r="D3730" s="145"/>
      <c r="E3730" s="146"/>
      <c r="F3730" s="1"/>
      <c r="G3730"/>
    </row>
    <row r="3731" spans="1:7" x14ac:dyDescent="0.3">
      <c r="A3731"/>
      <c r="B3731"/>
      <c r="C3731"/>
      <c r="D3731" s="145"/>
      <c r="E3731" s="146"/>
      <c r="F3731" s="1"/>
      <c r="G3731"/>
    </row>
    <row r="3732" spans="1:7" x14ac:dyDescent="0.3">
      <c r="A3732"/>
      <c r="B3732"/>
      <c r="C3732"/>
      <c r="D3732" s="145"/>
      <c r="E3732" s="146"/>
      <c r="F3732" s="1"/>
      <c r="G3732"/>
    </row>
    <row r="3733" spans="1:7" x14ac:dyDescent="0.3">
      <c r="A3733"/>
      <c r="B3733"/>
      <c r="C3733"/>
      <c r="D3733" s="145"/>
      <c r="E3733" s="146"/>
      <c r="F3733" s="1"/>
      <c r="G3733"/>
    </row>
    <row r="3734" spans="1:7" x14ac:dyDescent="0.3">
      <c r="A3734"/>
      <c r="B3734"/>
      <c r="C3734"/>
      <c r="D3734" s="145"/>
      <c r="E3734" s="146"/>
      <c r="F3734" s="1"/>
      <c r="G3734"/>
    </row>
    <row r="3735" spans="1:7" x14ac:dyDescent="0.3">
      <c r="A3735"/>
      <c r="B3735"/>
      <c r="C3735"/>
      <c r="D3735" s="145"/>
      <c r="E3735" s="146"/>
      <c r="F3735" s="1"/>
      <c r="G3735"/>
    </row>
    <row r="3736" spans="1:7" x14ac:dyDescent="0.3">
      <c r="A3736"/>
      <c r="B3736"/>
      <c r="C3736"/>
      <c r="D3736" s="145"/>
      <c r="E3736" s="146"/>
      <c r="F3736" s="1"/>
      <c r="G3736"/>
    </row>
    <row r="3737" spans="1:7" x14ac:dyDescent="0.3">
      <c r="A3737"/>
      <c r="B3737"/>
      <c r="C3737"/>
      <c r="D3737" s="145"/>
      <c r="E3737" s="146"/>
      <c r="F3737" s="1"/>
      <c r="G3737"/>
    </row>
    <row r="3738" spans="1:7" x14ac:dyDescent="0.3">
      <c r="A3738"/>
      <c r="B3738"/>
      <c r="C3738"/>
      <c r="D3738" s="145"/>
      <c r="E3738" s="146"/>
      <c r="F3738" s="1"/>
      <c r="G3738"/>
    </row>
    <row r="3739" spans="1:7" x14ac:dyDescent="0.3">
      <c r="A3739"/>
      <c r="B3739"/>
      <c r="C3739"/>
      <c r="D3739" s="145"/>
      <c r="E3739" s="146"/>
      <c r="F3739" s="1"/>
      <c r="G3739"/>
    </row>
    <row r="3740" spans="1:7" x14ac:dyDescent="0.3">
      <c r="A3740"/>
      <c r="B3740"/>
      <c r="C3740"/>
      <c r="D3740" s="145"/>
      <c r="E3740" s="146"/>
      <c r="F3740" s="1"/>
      <c r="G3740"/>
    </row>
    <row r="3741" spans="1:7" x14ac:dyDescent="0.3">
      <c r="A3741"/>
      <c r="B3741"/>
      <c r="C3741"/>
      <c r="D3741" s="145"/>
      <c r="E3741" s="146"/>
      <c r="F3741" s="1"/>
      <c r="G3741"/>
    </row>
    <row r="3742" spans="1:7" x14ac:dyDescent="0.3">
      <c r="A3742"/>
      <c r="B3742"/>
      <c r="C3742"/>
      <c r="D3742" s="145"/>
      <c r="E3742" s="146"/>
      <c r="F3742" s="1"/>
      <c r="G3742"/>
    </row>
    <row r="3743" spans="1:7" x14ac:dyDescent="0.3">
      <c r="A3743"/>
      <c r="B3743"/>
      <c r="C3743"/>
      <c r="D3743" s="145"/>
      <c r="E3743" s="146"/>
      <c r="F3743" s="1"/>
      <c r="G3743"/>
    </row>
    <row r="3744" spans="1:7" x14ac:dyDescent="0.3">
      <c r="A3744"/>
      <c r="B3744"/>
      <c r="C3744"/>
      <c r="D3744" s="145"/>
      <c r="E3744" s="146"/>
      <c r="F3744" s="1"/>
      <c r="G3744"/>
    </row>
    <row r="3745" spans="1:7" x14ac:dyDescent="0.3">
      <c r="A3745"/>
      <c r="B3745"/>
      <c r="C3745"/>
      <c r="D3745" s="145"/>
      <c r="E3745" s="146"/>
      <c r="F3745" s="1"/>
      <c r="G3745"/>
    </row>
    <row r="3746" spans="1:7" x14ac:dyDescent="0.3">
      <c r="A3746"/>
      <c r="B3746"/>
      <c r="C3746"/>
      <c r="D3746" s="145"/>
      <c r="E3746" s="146"/>
      <c r="F3746" s="1"/>
      <c r="G3746"/>
    </row>
    <row r="3747" spans="1:7" x14ac:dyDescent="0.3">
      <c r="A3747"/>
      <c r="B3747"/>
      <c r="C3747"/>
      <c r="D3747" s="145"/>
      <c r="E3747" s="146"/>
      <c r="F3747" s="1"/>
      <c r="G3747"/>
    </row>
    <row r="3748" spans="1:7" x14ac:dyDescent="0.3">
      <c r="A3748"/>
      <c r="B3748"/>
      <c r="C3748"/>
      <c r="D3748" s="145"/>
      <c r="E3748" s="146"/>
      <c r="F3748" s="1"/>
      <c r="G3748"/>
    </row>
    <row r="3749" spans="1:7" x14ac:dyDescent="0.3">
      <c r="A3749"/>
      <c r="B3749"/>
      <c r="C3749"/>
      <c r="D3749" s="145"/>
      <c r="E3749" s="146"/>
      <c r="F3749" s="1"/>
      <c r="G3749"/>
    </row>
    <row r="3750" spans="1:7" x14ac:dyDescent="0.3">
      <c r="A3750"/>
      <c r="B3750"/>
      <c r="C3750"/>
      <c r="D3750" s="145"/>
      <c r="E3750" s="146"/>
      <c r="F3750" s="1"/>
      <c r="G3750"/>
    </row>
    <row r="3751" spans="1:7" x14ac:dyDescent="0.3">
      <c r="A3751"/>
      <c r="B3751"/>
      <c r="C3751"/>
      <c r="D3751" s="145"/>
      <c r="E3751" s="146"/>
      <c r="F3751" s="1"/>
      <c r="G3751"/>
    </row>
    <row r="3752" spans="1:7" x14ac:dyDescent="0.3">
      <c r="A3752"/>
      <c r="B3752"/>
      <c r="C3752"/>
      <c r="D3752" s="145"/>
      <c r="E3752" s="146"/>
      <c r="F3752" s="1"/>
      <c r="G3752"/>
    </row>
    <row r="3753" spans="1:7" x14ac:dyDescent="0.3">
      <c r="A3753"/>
      <c r="B3753"/>
      <c r="C3753"/>
      <c r="D3753" s="145"/>
      <c r="E3753" s="146"/>
      <c r="F3753" s="1"/>
      <c r="G3753"/>
    </row>
    <row r="3754" spans="1:7" x14ac:dyDescent="0.3">
      <c r="A3754"/>
      <c r="B3754"/>
      <c r="C3754"/>
      <c r="D3754" s="145"/>
      <c r="E3754" s="146"/>
      <c r="F3754" s="1"/>
      <c r="G3754"/>
    </row>
    <row r="3755" spans="1:7" x14ac:dyDescent="0.3">
      <c r="A3755"/>
      <c r="B3755"/>
      <c r="C3755"/>
      <c r="D3755" s="145"/>
      <c r="E3755" s="146"/>
      <c r="F3755" s="1"/>
      <c r="G3755"/>
    </row>
    <row r="3756" spans="1:7" x14ac:dyDescent="0.3">
      <c r="A3756"/>
      <c r="B3756"/>
      <c r="C3756"/>
      <c r="D3756" s="145"/>
      <c r="E3756" s="146"/>
      <c r="F3756" s="1"/>
      <c r="G3756"/>
    </row>
    <row r="3757" spans="1:7" x14ac:dyDescent="0.3">
      <c r="A3757"/>
      <c r="B3757"/>
      <c r="C3757"/>
      <c r="D3757" s="145"/>
      <c r="E3757" s="146"/>
      <c r="F3757" s="1"/>
      <c r="G3757"/>
    </row>
    <row r="3758" spans="1:7" x14ac:dyDescent="0.3">
      <c r="A3758"/>
      <c r="B3758"/>
      <c r="C3758"/>
      <c r="D3758" s="145"/>
      <c r="E3758" s="146"/>
      <c r="F3758" s="1"/>
      <c r="G3758"/>
    </row>
    <row r="3759" spans="1:7" x14ac:dyDescent="0.3">
      <c r="A3759"/>
      <c r="B3759"/>
      <c r="C3759"/>
      <c r="D3759" s="145"/>
      <c r="E3759" s="146"/>
      <c r="F3759" s="1"/>
      <c r="G3759"/>
    </row>
    <row r="3760" spans="1:7" x14ac:dyDescent="0.3">
      <c r="A3760"/>
      <c r="B3760"/>
      <c r="C3760"/>
      <c r="D3760" s="145"/>
      <c r="E3760" s="146"/>
      <c r="F3760" s="1"/>
      <c r="G3760"/>
    </row>
    <row r="3761" spans="1:7" x14ac:dyDescent="0.3">
      <c r="A3761"/>
      <c r="B3761"/>
      <c r="C3761"/>
      <c r="D3761" s="145"/>
      <c r="E3761" s="146"/>
      <c r="F3761" s="1"/>
      <c r="G3761"/>
    </row>
    <row r="3762" spans="1:7" x14ac:dyDescent="0.3">
      <c r="A3762"/>
      <c r="B3762"/>
      <c r="C3762"/>
      <c r="D3762" s="145"/>
      <c r="E3762" s="146"/>
      <c r="F3762" s="1"/>
      <c r="G3762"/>
    </row>
    <row r="3763" spans="1:7" x14ac:dyDescent="0.3">
      <c r="A3763"/>
      <c r="B3763"/>
      <c r="C3763"/>
      <c r="D3763" s="145"/>
      <c r="E3763" s="146"/>
      <c r="F3763" s="1"/>
      <c r="G3763"/>
    </row>
    <row r="3764" spans="1:7" x14ac:dyDescent="0.3">
      <c r="A3764"/>
      <c r="B3764"/>
      <c r="C3764"/>
      <c r="D3764" s="145"/>
      <c r="E3764" s="146"/>
      <c r="F3764" s="1"/>
      <c r="G3764"/>
    </row>
    <row r="3765" spans="1:7" x14ac:dyDescent="0.3">
      <c r="A3765"/>
      <c r="B3765"/>
      <c r="C3765"/>
      <c r="D3765" s="145"/>
      <c r="E3765" s="146"/>
      <c r="F3765" s="1"/>
      <c r="G3765"/>
    </row>
    <row r="3766" spans="1:7" x14ac:dyDescent="0.3">
      <c r="A3766"/>
      <c r="B3766"/>
      <c r="C3766"/>
      <c r="D3766" s="145"/>
      <c r="E3766" s="146"/>
      <c r="F3766" s="1"/>
      <c r="G3766"/>
    </row>
    <row r="3767" spans="1:7" x14ac:dyDescent="0.3">
      <c r="A3767"/>
      <c r="B3767"/>
      <c r="C3767"/>
      <c r="D3767" s="145"/>
      <c r="E3767" s="146"/>
      <c r="F3767" s="1"/>
      <c r="G3767"/>
    </row>
    <row r="3768" spans="1:7" x14ac:dyDescent="0.3">
      <c r="A3768"/>
      <c r="B3768"/>
      <c r="C3768"/>
      <c r="D3768" s="145"/>
      <c r="E3768" s="146"/>
      <c r="F3768" s="1"/>
      <c r="G3768"/>
    </row>
    <row r="3769" spans="1:7" x14ac:dyDescent="0.3">
      <c r="A3769"/>
      <c r="B3769"/>
      <c r="C3769"/>
      <c r="D3769" s="145"/>
      <c r="E3769" s="146"/>
      <c r="F3769" s="1"/>
      <c r="G3769"/>
    </row>
    <row r="3770" spans="1:7" x14ac:dyDescent="0.3">
      <c r="A3770"/>
      <c r="B3770"/>
      <c r="C3770"/>
      <c r="D3770" s="145"/>
      <c r="E3770" s="146"/>
      <c r="F3770" s="1"/>
      <c r="G3770"/>
    </row>
    <row r="3771" spans="1:7" x14ac:dyDescent="0.3">
      <c r="A3771"/>
      <c r="B3771"/>
      <c r="C3771"/>
      <c r="D3771" s="145"/>
      <c r="E3771" s="146"/>
      <c r="F3771" s="1"/>
      <c r="G3771"/>
    </row>
    <row r="3772" spans="1:7" x14ac:dyDescent="0.3">
      <c r="A3772"/>
      <c r="B3772"/>
      <c r="C3772"/>
      <c r="D3772" s="145"/>
      <c r="E3772" s="146"/>
      <c r="F3772" s="1"/>
      <c r="G3772"/>
    </row>
    <row r="3773" spans="1:7" x14ac:dyDescent="0.3">
      <c r="A3773"/>
      <c r="B3773"/>
      <c r="C3773"/>
      <c r="D3773" s="145"/>
      <c r="E3773" s="146"/>
      <c r="F3773" s="1"/>
      <c r="G3773"/>
    </row>
    <row r="3774" spans="1:7" x14ac:dyDescent="0.3">
      <c r="A3774"/>
      <c r="B3774"/>
      <c r="C3774"/>
      <c r="D3774" s="145"/>
      <c r="E3774" s="146"/>
      <c r="F3774" s="1"/>
      <c r="G3774"/>
    </row>
    <row r="3775" spans="1:7" x14ac:dyDescent="0.3">
      <c r="A3775"/>
      <c r="B3775"/>
      <c r="C3775"/>
      <c r="D3775" s="145"/>
      <c r="E3775" s="146"/>
      <c r="F3775" s="1"/>
      <c r="G3775"/>
    </row>
    <row r="3776" spans="1:7" x14ac:dyDescent="0.3">
      <c r="A3776"/>
      <c r="B3776"/>
      <c r="C3776"/>
      <c r="D3776" s="145"/>
      <c r="E3776" s="146"/>
      <c r="F3776" s="1"/>
      <c r="G3776"/>
    </row>
    <row r="3777" spans="1:7" x14ac:dyDescent="0.3">
      <c r="A3777"/>
      <c r="B3777"/>
      <c r="C3777"/>
      <c r="D3777" s="145"/>
      <c r="E3777" s="146"/>
      <c r="F3777" s="1"/>
      <c r="G3777"/>
    </row>
    <row r="3778" spans="1:7" x14ac:dyDescent="0.3">
      <c r="A3778"/>
      <c r="B3778"/>
      <c r="C3778"/>
      <c r="D3778" s="145"/>
      <c r="E3778" s="146"/>
      <c r="F3778" s="1"/>
      <c r="G3778"/>
    </row>
    <row r="3779" spans="1:7" x14ac:dyDescent="0.3">
      <c r="A3779"/>
      <c r="B3779"/>
      <c r="C3779"/>
      <c r="D3779" s="145"/>
      <c r="E3779" s="146"/>
      <c r="F3779" s="1"/>
      <c r="G3779"/>
    </row>
    <row r="3780" spans="1:7" x14ac:dyDescent="0.3">
      <c r="A3780"/>
      <c r="B3780"/>
      <c r="C3780"/>
      <c r="D3780" s="145"/>
      <c r="E3780" s="146"/>
      <c r="F3780" s="1"/>
      <c r="G3780"/>
    </row>
    <row r="3781" spans="1:7" x14ac:dyDescent="0.3">
      <c r="A3781"/>
      <c r="B3781"/>
      <c r="C3781"/>
      <c r="D3781" s="145"/>
      <c r="E3781" s="146"/>
      <c r="F3781" s="1"/>
      <c r="G3781"/>
    </row>
    <row r="3782" spans="1:7" x14ac:dyDescent="0.3">
      <c r="A3782"/>
      <c r="B3782"/>
      <c r="C3782"/>
      <c r="D3782" s="145"/>
      <c r="E3782" s="146"/>
      <c r="F3782" s="1"/>
      <c r="G3782"/>
    </row>
    <row r="3783" spans="1:7" x14ac:dyDescent="0.3">
      <c r="A3783"/>
      <c r="B3783"/>
      <c r="C3783"/>
      <c r="D3783" s="145"/>
      <c r="E3783" s="146"/>
      <c r="F3783" s="1"/>
      <c r="G3783"/>
    </row>
    <row r="3784" spans="1:7" x14ac:dyDescent="0.3">
      <c r="A3784"/>
      <c r="B3784"/>
      <c r="C3784"/>
      <c r="D3784" s="145"/>
      <c r="E3784" s="146"/>
      <c r="F3784" s="1"/>
      <c r="G3784"/>
    </row>
    <row r="3785" spans="1:7" x14ac:dyDescent="0.3">
      <c r="A3785"/>
      <c r="B3785"/>
      <c r="C3785"/>
      <c r="D3785" s="145"/>
      <c r="E3785" s="146"/>
      <c r="F3785" s="1"/>
      <c r="G3785"/>
    </row>
    <row r="3786" spans="1:7" x14ac:dyDescent="0.3">
      <c r="A3786"/>
      <c r="B3786"/>
      <c r="C3786"/>
      <c r="D3786" s="145"/>
      <c r="E3786" s="146"/>
      <c r="F3786" s="1"/>
      <c r="G3786"/>
    </row>
    <row r="3787" spans="1:7" x14ac:dyDescent="0.3">
      <c r="A3787"/>
      <c r="B3787"/>
      <c r="C3787"/>
      <c r="D3787" s="145"/>
      <c r="E3787" s="146"/>
      <c r="F3787" s="1"/>
      <c r="G3787"/>
    </row>
    <row r="3788" spans="1:7" x14ac:dyDescent="0.3">
      <c r="A3788"/>
      <c r="B3788"/>
      <c r="C3788"/>
      <c r="D3788" s="145"/>
      <c r="E3788" s="146"/>
      <c r="F3788" s="1"/>
      <c r="G3788"/>
    </row>
    <row r="3789" spans="1:7" x14ac:dyDescent="0.3">
      <c r="A3789"/>
      <c r="B3789"/>
      <c r="C3789"/>
      <c r="D3789" s="145"/>
      <c r="E3789" s="146"/>
      <c r="F3789" s="1"/>
      <c r="G3789"/>
    </row>
    <row r="3790" spans="1:7" x14ac:dyDescent="0.3">
      <c r="A3790"/>
      <c r="B3790"/>
      <c r="C3790"/>
      <c r="D3790" s="145"/>
      <c r="E3790" s="146"/>
      <c r="F3790" s="1"/>
      <c r="G3790"/>
    </row>
    <row r="3791" spans="1:7" x14ac:dyDescent="0.3">
      <c r="A3791"/>
      <c r="B3791"/>
      <c r="C3791"/>
      <c r="D3791" s="145"/>
      <c r="E3791" s="146"/>
      <c r="F3791" s="1"/>
      <c r="G3791"/>
    </row>
    <row r="3792" spans="1:7" x14ac:dyDescent="0.3">
      <c r="A3792"/>
      <c r="B3792"/>
      <c r="C3792"/>
      <c r="D3792" s="145"/>
      <c r="E3792" s="146"/>
      <c r="F3792" s="1"/>
      <c r="G3792"/>
    </row>
    <row r="3793" spans="1:7" x14ac:dyDescent="0.3">
      <c r="A3793"/>
      <c r="B3793"/>
      <c r="C3793"/>
      <c r="D3793" s="145"/>
      <c r="E3793" s="146"/>
      <c r="F3793" s="1"/>
      <c r="G3793"/>
    </row>
    <row r="3794" spans="1:7" x14ac:dyDescent="0.3">
      <c r="A3794"/>
      <c r="B3794"/>
      <c r="C3794"/>
      <c r="D3794" s="145"/>
      <c r="E3794" s="146"/>
      <c r="F3794" s="1"/>
      <c r="G3794"/>
    </row>
    <row r="3795" spans="1:7" x14ac:dyDescent="0.3">
      <c r="A3795"/>
      <c r="B3795"/>
      <c r="C3795"/>
      <c r="D3795" s="145"/>
      <c r="E3795" s="146"/>
      <c r="F3795" s="1"/>
      <c r="G3795"/>
    </row>
    <row r="3796" spans="1:7" x14ac:dyDescent="0.3">
      <c r="A3796"/>
      <c r="B3796"/>
      <c r="C3796"/>
      <c r="D3796" s="145"/>
      <c r="E3796" s="146"/>
      <c r="F3796" s="1"/>
      <c r="G3796"/>
    </row>
    <row r="3797" spans="1:7" x14ac:dyDescent="0.3">
      <c r="A3797"/>
      <c r="B3797"/>
      <c r="C3797"/>
      <c r="D3797" s="145"/>
      <c r="E3797" s="146"/>
      <c r="F3797" s="1"/>
      <c r="G3797"/>
    </row>
    <row r="3798" spans="1:7" x14ac:dyDescent="0.3">
      <c r="A3798"/>
      <c r="B3798"/>
      <c r="C3798"/>
      <c r="D3798" s="145"/>
      <c r="E3798" s="146"/>
      <c r="F3798" s="1"/>
      <c r="G3798"/>
    </row>
    <row r="3799" spans="1:7" x14ac:dyDescent="0.3">
      <c r="A3799"/>
      <c r="B3799"/>
      <c r="C3799"/>
      <c r="D3799" s="145"/>
      <c r="E3799" s="146"/>
      <c r="F3799" s="1"/>
      <c r="G3799"/>
    </row>
    <row r="3800" spans="1:7" x14ac:dyDescent="0.3">
      <c r="A3800"/>
      <c r="B3800"/>
      <c r="C3800"/>
      <c r="D3800" s="145"/>
      <c r="E3800" s="146"/>
      <c r="F3800" s="1"/>
      <c r="G3800"/>
    </row>
    <row r="3801" spans="1:7" x14ac:dyDescent="0.3">
      <c r="A3801"/>
      <c r="B3801"/>
      <c r="C3801"/>
      <c r="D3801" s="145"/>
      <c r="E3801" s="146"/>
      <c r="F3801" s="1"/>
      <c r="G3801"/>
    </row>
    <row r="3802" spans="1:7" x14ac:dyDescent="0.3">
      <c r="A3802"/>
      <c r="B3802"/>
      <c r="C3802"/>
      <c r="D3802" s="145"/>
      <c r="E3802" s="146"/>
      <c r="F3802" s="1"/>
      <c r="G3802"/>
    </row>
    <row r="3803" spans="1:7" x14ac:dyDescent="0.3">
      <c r="A3803"/>
      <c r="B3803"/>
      <c r="C3803"/>
      <c r="D3803" s="145"/>
      <c r="E3803" s="146"/>
      <c r="F3803" s="1"/>
      <c r="G3803"/>
    </row>
    <row r="3804" spans="1:7" x14ac:dyDescent="0.3">
      <c r="A3804"/>
      <c r="B3804"/>
      <c r="C3804"/>
      <c r="D3804" s="145"/>
      <c r="E3804" s="146"/>
      <c r="F3804" s="1"/>
      <c r="G3804"/>
    </row>
    <row r="3805" spans="1:7" x14ac:dyDescent="0.3">
      <c r="A3805"/>
      <c r="B3805"/>
      <c r="C3805"/>
      <c r="D3805" s="145"/>
      <c r="E3805" s="146"/>
      <c r="F3805" s="1"/>
      <c r="G3805"/>
    </row>
    <row r="3806" spans="1:7" x14ac:dyDescent="0.3">
      <c r="A3806"/>
      <c r="B3806"/>
      <c r="C3806"/>
      <c r="D3806" s="145"/>
      <c r="E3806" s="146"/>
      <c r="F3806" s="1"/>
      <c r="G3806"/>
    </row>
    <row r="3807" spans="1:7" x14ac:dyDescent="0.3">
      <c r="A3807"/>
      <c r="B3807"/>
      <c r="C3807"/>
      <c r="D3807" s="145"/>
      <c r="E3807" s="146"/>
      <c r="F3807" s="1"/>
      <c r="G3807"/>
    </row>
    <row r="3808" spans="1:7" x14ac:dyDescent="0.3">
      <c r="A3808"/>
      <c r="B3808"/>
      <c r="C3808"/>
      <c r="D3808" s="145"/>
      <c r="E3808" s="146"/>
      <c r="F3808" s="1"/>
      <c r="G3808"/>
    </row>
    <row r="3809" spans="1:7" x14ac:dyDescent="0.3">
      <c r="A3809"/>
      <c r="B3809"/>
      <c r="C3809"/>
      <c r="D3809" s="145"/>
      <c r="E3809" s="146"/>
      <c r="F3809" s="1"/>
      <c r="G3809"/>
    </row>
    <row r="3810" spans="1:7" x14ac:dyDescent="0.3">
      <c r="A3810"/>
      <c r="B3810"/>
      <c r="C3810"/>
      <c r="D3810" s="145"/>
      <c r="E3810" s="146"/>
      <c r="F3810" s="1"/>
      <c r="G3810"/>
    </row>
    <row r="3811" spans="1:7" x14ac:dyDescent="0.3">
      <c r="A3811"/>
      <c r="B3811"/>
      <c r="C3811"/>
      <c r="D3811" s="145"/>
      <c r="E3811" s="146"/>
      <c r="F3811" s="1"/>
      <c r="G3811"/>
    </row>
    <row r="3812" spans="1:7" x14ac:dyDescent="0.3">
      <c r="A3812"/>
      <c r="B3812"/>
      <c r="C3812"/>
      <c r="D3812" s="145"/>
      <c r="E3812" s="146"/>
      <c r="F3812" s="1"/>
      <c r="G3812"/>
    </row>
    <row r="3813" spans="1:7" x14ac:dyDescent="0.3">
      <c r="A3813"/>
      <c r="B3813"/>
      <c r="C3813"/>
      <c r="D3813" s="145"/>
      <c r="E3813" s="146"/>
      <c r="F3813" s="1"/>
      <c r="G3813"/>
    </row>
    <row r="3814" spans="1:7" x14ac:dyDescent="0.3">
      <c r="A3814"/>
      <c r="B3814"/>
      <c r="C3814"/>
      <c r="D3814" s="145"/>
      <c r="E3814" s="146"/>
      <c r="F3814" s="1"/>
      <c r="G3814"/>
    </row>
    <row r="3815" spans="1:7" x14ac:dyDescent="0.3">
      <c r="A3815"/>
      <c r="B3815"/>
      <c r="C3815"/>
      <c r="D3815" s="145"/>
      <c r="E3815" s="146"/>
      <c r="F3815" s="1"/>
      <c r="G3815"/>
    </row>
    <row r="3816" spans="1:7" x14ac:dyDescent="0.3">
      <c r="A3816"/>
      <c r="B3816"/>
      <c r="C3816"/>
      <c r="D3816" s="145"/>
      <c r="E3816" s="146"/>
      <c r="F3816" s="1"/>
      <c r="G3816"/>
    </row>
    <row r="3817" spans="1:7" x14ac:dyDescent="0.3">
      <c r="A3817"/>
      <c r="B3817"/>
      <c r="C3817"/>
      <c r="D3817" s="145"/>
      <c r="E3817" s="146"/>
      <c r="F3817" s="1"/>
      <c r="G3817"/>
    </row>
    <row r="3818" spans="1:7" x14ac:dyDescent="0.3">
      <c r="A3818"/>
      <c r="B3818"/>
      <c r="C3818"/>
      <c r="D3818" s="145"/>
      <c r="E3818" s="146"/>
      <c r="F3818" s="1"/>
      <c r="G3818"/>
    </row>
    <row r="3819" spans="1:7" x14ac:dyDescent="0.3">
      <c r="A3819"/>
      <c r="B3819"/>
      <c r="C3819"/>
      <c r="D3819" s="145"/>
      <c r="E3819" s="146"/>
      <c r="F3819" s="1"/>
      <c r="G3819"/>
    </row>
    <row r="3820" spans="1:7" x14ac:dyDescent="0.3">
      <c r="A3820"/>
      <c r="B3820"/>
      <c r="C3820"/>
      <c r="D3820" s="145"/>
      <c r="E3820" s="146"/>
      <c r="F3820" s="1"/>
      <c r="G3820"/>
    </row>
    <row r="3821" spans="1:7" x14ac:dyDescent="0.3">
      <c r="A3821"/>
      <c r="B3821"/>
      <c r="C3821"/>
      <c r="D3821" s="145"/>
      <c r="E3821" s="146"/>
      <c r="F3821" s="1"/>
      <c r="G3821"/>
    </row>
    <row r="3822" spans="1:7" x14ac:dyDescent="0.3">
      <c r="A3822"/>
      <c r="B3822"/>
      <c r="C3822"/>
      <c r="D3822" s="145"/>
      <c r="E3822" s="146"/>
      <c r="F3822" s="1"/>
      <c r="G3822"/>
    </row>
    <row r="3823" spans="1:7" x14ac:dyDescent="0.3">
      <c r="A3823"/>
      <c r="B3823"/>
      <c r="C3823"/>
      <c r="D3823" s="145"/>
      <c r="E3823" s="146"/>
      <c r="F3823" s="1"/>
      <c r="G3823"/>
    </row>
    <row r="3824" spans="1:7" x14ac:dyDescent="0.3">
      <c r="A3824"/>
      <c r="B3824"/>
      <c r="C3824"/>
      <c r="D3824" s="145"/>
      <c r="E3824" s="146"/>
      <c r="F3824" s="1"/>
      <c r="G3824"/>
    </row>
    <row r="3825" spans="1:7" x14ac:dyDescent="0.3">
      <c r="A3825"/>
      <c r="B3825"/>
      <c r="C3825"/>
      <c r="D3825" s="145"/>
      <c r="E3825" s="146"/>
      <c r="F3825" s="1"/>
      <c r="G3825"/>
    </row>
    <row r="3826" spans="1:7" x14ac:dyDescent="0.3">
      <c r="A3826"/>
      <c r="B3826"/>
      <c r="C3826"/>
      <c r="D3826" s="145"/>
      <c r="E3826" s="146"/>
      <c r="F3826" s="1"/>
      <c r="G3826"/>
    </row>
    <row r="3827" spans="1:7" x14ac:dyDescent="0.3">
      <c r="A3827"/>
      <c r="B3827"/>
      <c r="C3827"/>
      <c r="D3827" s="145"/>
      <c r="E3827" s="146"/>
      <c r="F3827" s="1"/>
      <c r="G3827"/>
    </row>
    <row r="3828" spans="1:7" x14ac:dyDescent="0.3">
      <c r="A3828"/>
      <c r="B3828"/>
      <c r="C3828"/>
      <c r="D3828" s="145"/>
      <c r="E3828" s="146"/>
      <c r="F3828" s="1"/>
      <c r="G3828"/>
    </row>
    <row r="3829" spans="1:7" x14ac:dyDescent="0.3">
      <c r="A3829"/>
      <c r="B3829"/>
      <c r="C3829"/>
      <c r="D3829" s="145"/>
      <c r="E3829" s="146"/>
      <c r="F3829" s="1"/>
      <c r="G3829"/>
    </row>
    <row r="3830" spans="1:7" x14ac:dyDescent="0.3">
      <c r="A3830"/>
      <c r="B3830"/>
      <c r="C3830"/>
      <c r="D3830" s="145"/>
      <c r="E3830" s="146"/>
      <c r="F3830" s="1"/>
      <c r="G3830"/>
    </row>
    <row r="3831" spans="1:7" x14ac:dyDescent="0.3">
      <c r="A3831"/>
      <c r="B3831"/>
      <c r="C3831"/>
      <c r="D3831" s="145"/>
      <c r="E3831" s="146"/>
      <c r="F3831" s="1"/>
      <c r="G3831"/>
    </row>
    <row r="3832" spans="1:7" x14ac:dyDescent="0.3">
      <c r="A3832"/>
      <c r="B3832"/>
      <c r="C3832"/>
      <c r="D3832" s="145"/>
      <c r="E3832" s="146"/>
      <c r="F3832" s="1"/>
      <c r="G3832"/>
    </row>
    <row r="3833" spans="1:7" x14ac:dyDescent="0.3">
      <c r="A3833"/>
      <c r="B3833"/>
      <c r="C3833"/>
      <c r="D3833" s="145"/>
      <c r="E3833" s="146"/>
      <c r="F3833" s="1"/>
      <c r="G3833"/>
    </row>
    <row r="3834" spans="1:7" x14ac:dyDescent="0.3">
      <c r="A3834"/>
      <c r="B3834"/>
      <c r="C3834"/>
      <c r="D3834" s="145"/>
      <c r="E3834" s="146"/>
      <c r="F3834" s="1"/>
      <c r="G3834"/>
    </row>
    <row r="3835" spans="1:7" x14ac:dyDescent="0.3">
      <c r="A3835"/>
      <c r="B3835"/>
      <c r="C3835"/>
      <c r="D3835" s="145"/>
      <c r="E3835" s="146"/>
      <c r="F3835" s="1"/>
      <c r="G3835"/>
    </row>
    <row r="3836" spans="1:7" x14ac:dyDescent="0.3">
      <c r="A3836"/>
      <c r="B3836"/>
      <c r="C3836"/>
      <c r="D3836" s="145"/>
      <c r="E3836" s="146"/>
      <c r="F3836" s="1"/>
      <c r="G3836"/>
    </row>
    <row r="3837" spans="1:7" x14ac:dyDescent="0.3">
      <c r="A3837"/>
      <c r="B3837"/>
      <c r="C3837"/>
      <c r="D3837" s="145"/>
      <c r="E3837" s="146"/>
      <c r="F3837" s="1"/>
      <c r="G3837"/>
    </row>
    <row r="3838" spans="1:7" x14ac:dyDescent="0.3">
      <c r="A3838"/>
      <c r="B3838"/>
      <c r="C3838"/>
      <c r="D3838" s="145"/>
      <c r="E3838" s="146"/>
      <c r="F3838" s="1"/>
      <c r="G3838"/>
    </row>
    <row r="3839" spans="1:7" x14ac:dyDescent="0.3">
      <c r="A3839"/>
      <c r="B3839"/>
      <c r="C3839"/>
      <c r="D3839" s="145"/>
      <c r="E3839" s="146"/>
      <c r="F3839" s="1"/>
      <c r="G3839"/>
    </row>
    <row r="3840" spans="1:7" x14ac:dyDescent="0.3">
      <c r="A3840"/>
      <c r="B3840"/>
      <c r="C3840"/>
      <c r="D3840" s="145"/>
      <c r="E3840" s="146"/>
      <c r="F3840" s="1"/>
      <c r="G3840"/>
    </row>
    <row r="3841" spans="1:7" x14ac:dyDescent="0.3">
      <c r="A3841"/>
      <c r="B3841"/>
      <c r="C3841"/>
      <c r="D3841" s="145"/>
      <c r="E3841" s="146"/>
      <c r="F3841" s="1"/>
      <c r="G3841"/>
    </row>
    <row r="3842" spans="1:7" x14ac:dyDescent="0.3">
      <c r="A3842"/>
      <c r="B3842"/>
      <c r="C3842"/>
      <c r="D3842" s="145"/>
      <c r="E3842" s="146"/>
      <c r="F3842" s="1"/>
      <c r="G3842"/>
    </row>
    <row r="3843" spans="1:7" x14ac:dyDescent="0.3">
      <c r="A3843"/>
      <c r="B3843"/>
      <c r="C3843"/>
      <c r="D3843" s="145"/>
      <c r="E3843" s="146"/>
      <c r="F3843" s="1"/>
      <c r="G3843"/>
    </row>
    <row r="3844" spans="1:7" x14ac:dyDescent="0.3">
      <c r="A3844"/>
      <c r="B3844"/>
      <c r="C3844"/>
      <c r="D3844" s="145"/>
      <c r="E3844" s="146"/>
      <c r="F3844" s="1"/>
      <c r="G3844"/>
    </row>
    <row r="3845" spans="1:7" x14ac:dyDescent="0.3">
      <c r="A3845"/>
      <c r="B3845"/>
      <c r="C3845"/>
      <c r="D3845" s="145"/>
      <c r="E3845" s="146"/>
      <c r="F3845" s="1"/>
      <c r="G3845"/>
    </row>
    <row r="3846" spans="1:7" x14ac:dyDescent="0.3">
      <c r="A3846"/>
      <c r="B3846"/>
      <c r="C3846"/>
      <c r="D3846" s="145"/>
      <c r="E3846" s="146"/>
      <c r="F3846" s="1"/>
      <c r="G3846"/>
    </row>
    <row r="3847" spans="1:7" x14ac:dyDescent="0.3">
      <c r="A3847"/>
      <c r="B3847"/>
      <c r="C3847"/>
      <c r="D3847" s="145"/>
      <c r="E3847" s="146"/>
      <c r="F3847" s="1"/>
      <c r="G3847"/>
    </row>
    <row r="3848" spans="1:7" x14ac:dyDescent="0.3">
      <c r="A3848"/>
      <c r="B3848"/>
      <c r="C3848"/>
      <c r="D3848" s="145"/>
      <c r="E3848" s="146"/>
      <c r="F3848" s="1"/>
      <c r="G3848"/>
    </row>
    <row r="3849" spans="1:7" x14ac:dyDescent="0.3">
      <c r="A3849"/>
      <c r="B3849"/>
      <c r="C3849"/>
      <c r="D3849" s="145"/>
      <c r="E3849" s="146"/>
      <c r="F3849" s="1"/>
      <c r="G3849"/>
    </row>
    <row r="3850" spans="1:7" x14ac:dyDescent="0.3">
      <c r="A3850"/>
      <c r="B3850"/>
      <c r="C3850"/>
      <c r="D3850" s="145"/>
      <c r="E3850" s="146"/>
      <c r="F3850" s="1"/>
      <c r="G3850"/>
    </row>
    <row r="3851" spans="1:7" x14ac:dyDescent="0.3">
      <c r="A3851"/>
      <c r="B3851"/>
      <c r="C3851"/>
      <c r="D3851" s="145"/>
      <c r="E3851" s="146"/>
      <c r="F3851" s="1"/>
      <c r="G3851"/>
    </row>
    <row r="3852" spans="1:7" x14ac:dyDescent="0.3">
      <c r="A3852"/>
      <c r="B3852"/>
      <c r="C3852"/>
      <c r="D3852" s="145"/>
      <c r="E3852" s="146"/>
      <c r="F3852" s="1"/>
      <c r="G3852"/>
    </row>
    <row r="3853" spans="1:7" x14ac:dyDescent="0.3">
      <c r="A3853"/>
      <c r="B3853"/>
      <c r="C3853"/>
      <c r="D3853" s="145"/>
      <c r="E3853" s="146"/>
      <c r="F3853" s="1"/>
      <c r="G3853"/>
    </row>
    <row r="3854" spans="1:7" x14ac:dyDescent="0.3">
      <c r="A3854"/>
      <c r="B3854"/>
      <c r="C3854"/>
      <c r="D3854" s="145"/>
      <c r="E3854" s="146"/>
      <c r="F3854" s="1"/>
      <c r="G3854"/>
    </row>
    <row r="3855" spans="1:7" x14ac:dyDescent="0.3">
      <c r="A3855"/>
      <c r="B3855"/>
      <c r="C3855"/>
      <c r="D3855" s="145"/>
      <c r="E3855" s="146"/>
      <c r="F3855" s="1"/>
      <c r="G3855"/>
    </row>
    <row r="3856" spans="1:7" x14ac:dyDescent="0.3">
      <c r="A3856"/>
      <c r="B3856"/>
      <c r="C3856"/>
      <c r="D3856" s="145"/>
      <c r="E3856" s="146"/>
      <c r="F3856" s="1"/>
      <c r="G3856"/>
    </row>
    <row r="3857" spans="1:7" x14ac:dyDescent="0.3">
      <c r="A3857"/>
      <c r="B3857"/>
      <c r="C3857"/>
      <c r="D3857" s="145"/>
      <c r="E3857" s="146"/>
      <c r="F3857" s="1"/>
      <c r="G3857"/>
    </row>
    <row r="3858" spans="1:7" x14ac:dyDescent="0.3">
      <c r="A3858"/>
      <c r="B3858"/>
      <c r="C3858"/>
      <c r="D3858" s="145"/>
      <c r="E3858" s="146"/>
      <c r="F3858" s="1"/>
      <c r="G3858"/>
    </row>
    <row r="3859" spans="1:7" x14ac:dyDescent="0.3">
      <c r="A3859"/>
      <c r="B3859"/>
      <c r="C3859"/>
      <c r="D3859" s="145"/>
      <c r="E3859" s="146"/>
      <c r="F3859" s="1"/>
      <c r="G3859"/>
    </row>
    <row r="3860" spans="1:7" x14ac:dyDescent="0.3">
      <c r="A3860"/>
      <c r="B3860"/>
      <c r="C3860"/>
      <c r="D3860" s="145"/>
      <c r="E3860" s="146"/>
      <c r="F3860" s="1"/>
      <c r="G3860"/>
    </row>
    <row r="3861" spans="1:7" x14ac:dyDescent="0.3">
      <c r="A3861"/>
      <c r="B3861"/>
      <c r="C3861"/>
      <c r="D3861" s="145"/>
      <c r="E3861" s="146"/>
      <c r="F3861" s="1"/>
      <c r="G3861"/>
    </row>
    <row r="3862" spans="1:7" x14ac:dyDescent="0.3">
      <c r="A3862"/>
      <c r="B3862"/>
      <c r="C3862"/>
      <c r="D3862" s="145"/>
      <c r="E3862" s="146"/>
      <c r="F3862" s="1"/>
      <c r="G3862"/>
    </row>
    <row r="3863" spans="1:7" x14ac:dyDescent="0.3">
      <c r="A3863"/>
      <c r="B3863"/>
      <c r="C3863"/>
      <c r="D3863" s="145"/>
      <c r="E3863" s="146"/>
      <c r="F3863" s="1"/>
      <c r="G3863"/>
    </row>
    <row r="3864" spans="1:7" x14ac:dyDescent="0.3">
      <c r="A3864"/>
      <c r="B3864"/>
      <c r="C3864"/>
      <c r="D3864" s="145"/>
      <c r="E3864" s="146"/>
      <c r="F3864" s="1"/>
      <c r="G3864"/>
    </row>
    <row r="3865" spans="1:7" x14ac:dyDescent="0.3">
      <c r="A3865"/>
      <c r="B3865"/>
      <c r="C3865"/>
      <c r="D3865" s="145"/>
      <c r="E3865" s="146"/>
      <c r="F3865" s="1"/>
      <c r="G3865"/>
    </row>
    <row r="3866" spans="1:7" x14ac:dyDescent="0.3">
      <c r="A3866"/>
      <c r="B3866"/>
      <c r="C3866"/>
      <c r="D3866" s="145"/>
      <c r="E3866" s="146"/>
      <c r="F3866" s="1"/>
      <c r="G3866"/>
    </row>
    <row r="3867" spans="1:7" x14ac:dyDescent="0.3">
      <c r="A3867"/>
      <c r="B3867"/>
      <c r="C3867"/>
      <c r="D3867" s="145"/>
      <c r="E3867" s="146"/>
      <c r="F3867" s="1"/>
      <c r="G3867"/>
    </row>
    <row r="3868" spans="1:7" x14ac:dyDescent="0.3">
      <c r="A3868"/>
      <c r="B3868"/>
      <c r="C3868"/>
      <c r="D3868" s="145"/>
      <c r="E3868" s="146"/>
      <c r="F3868" s="1"/>
      <c r="G3868"/>
    </row>
    <row r="3869" spans="1:7" x14ac:dyDescent="0.3">
      <c r="A3869"/>
      <c r="B3869"/>
      <c r="C3869"/>
      <c r="D3869" s="145"/>
      <c r="E3869" s="146"/>
      <c r="F3869" s="1"/>
      <c r="G3869"/>
    </row>
    <row r="3870" spans="1:7" x14ac:dyDescent="0.3">
      <c r="A3870"/>
      <c r="B3870"/>
      <c r="C3870"/>
      <c r="D3870" s="145"/>
      <c r="E3870" s="146"/>
      <c r="F3870" s="1"/>
      <c r="G3870"/>
    </row>
    <row r="3871" spans="1:7" x14ac:dyDescent="0.3">
      <c r="A3871"/>
      <c r="B3871"/>
      <c r="C3871"/>
      <c r="D3871" s="145"/>
      <c r="E3871" s="146"/>
      <c r="F3871" s="1"/>
      <c r="G3871"/>
    </row>
    <row r="3872" spans="1:7" x14ac:dyDescent="0.3">
      <c r="A3872"/>
      <c r="B3872"/>
      <c r="C3872"/>
      <c r="D3872" s="145"/>
      <c r="E3872" s="146"/>
      <c r="F3872" s="1"/>
      <c r="G3872"/>
    </row>
    <row r="3873" spans="1:7" x14ac:dyDescent="0.3">
      <c r="A3873"/>
      <c r="B3873"/>
      <c r="C3873"/>
      <c r="D3873" s="145"/>
      <c r="E3873" s="146"/>
      <c r="F3873" s="1"/>
      <c r="G3873"/>
    </row>
    <row r="3874" spans="1:7" x14ac:dyDescent="0.3">
      <c r="A3874"/>
      <c r="B3874"/>
      <c r="C3874"/>
      <c r="D3874" s="145"/>
      <c r="E3874" s="146"/>
      <c r="F3874" s="1"/>
      <c r="G3874"/>
    </row>
    <row r="3875" spans="1:7" x14ac:dyDescent="0.3">
      <c r="A3875"/>
      <c r="B3875"/>
      <c r="C3875"/>
      <c r="D3875" s="145"/>
      <c r="E3875" s="146"/>
      <c r="F3875" s="1"/>
      <c r="G3875"/>
    </row>
    <row r="3876" spans="1:7" x14ac:dyDescent="0.3">
      <c r="A3876"/>
      <c r="B3876"/>
      <c r="C3876"/>
      <c r="D3876" s="145"/>
      <c r="E3876" s="146"/>
      <c r="F3876" s="1"/>
      <c r="G3876"/>
    </row>
    <row r="3877" spans="1:7" x14ac:dyDescent="0.3">
      <c r="A3877"/>
      <c r="B3877"/>
      <c r="C3877"/>
      <c r="D3877" s="145"/>
      <c r="E3877" s="146"/>
      <c r="F3877" s="1"/>
      <c r="G3877"/>
    </row>
    <row r="3878" spans="1:7" x14ac:dyDescent="0.3">
      <c r="A3878"/>
      <c r="B3878"/>
      <c r="C3878"/>
      <c r="D3878" s="145"/>
      <c r="E3878" s="146"/>
      <c r="F3878" s="1"/>
      <c r="G3878"/>
    </row>
    <row r="3879" spans="1:7" x14ac:dyDescent="0.3">
      <c r="A3879"/>
      <c r="B3879"/>
      <c r="C3879"/>
      <c r="D3879" s="145"/>
      <c r="E3879" s="146"/>
      <c r="F3879" s="1"/>
      <c r="G3879"/>
    </row>
    <row r="3880" spans="1:7" x14ac:dyDescent="0.3">
      <c r="A3880"/>
      <c r="B3880"/>
      <c r="C3880"/>
      <c r="D3880" s="145"/>
      <c r="E3880" s="146"/>
      <c r="F3880" s="1"/>
      <c r="G3880"/>
    </row>
    <row r="3881" spans="1:7" x14ac:dyDescent="0.3">
      <c r="A3881"/>
      <c r="B3881"/>
      <c r="C3881"/>
      <c r="D3881" s="145"/>
      <c r="E3881" s="146"/>
      <c r="F3881" s="1"/>
      <c r="G3881"/>
    </row>
    <row r="3882" spans="1:7" x14ac:dyDescent="0.3">
      <c r="A3882"/>
      <c r="B3882"/>
      <c r="C3882"/>
      <c r="D3882" s="145"/>
      <c r="E3882" s="146"/>
      <c r="F3882" s="1"/>
      <c r="G3882"/>
    </row>
    <row r="3883" spans="1:7" x14ac:dyDescent="0.3">
      <c r="A3883"/>
      <c r="B3883"/>
      <c r="C3883"/>
      <c r="D3883" s="145"/>
      <c r="E3883" s="146"/>
      <c r="F3883" s="1"/>
      <c r="G3883"/>
    </row>
    <row r="3884" spans="1:7" x14ac:dyDescent="0.3">
      <c r="A3884"/>
      <c r="B3884"/>
      <c r="C3884"/>
      <c r="D3884" s="145"/>
      <c r="E3884" s="146"/>
      <c r="F3884" s="1"/>
      <c r="G3884"/>
    </row>
    <row r="3885" spans="1:7" x14ac:dyDescent="0.3">
      <c r="A3885"/>
      <c r="B3885"/>
      <c r="C3885"/>
      <c r="D3885" s="145"/>
      <c r="E3885" s="146"/>
      <c r="F3885" s="1"/>
      <c r="G3885"/>
    </row>
    <row r="3886" spans="1:7" x14ac:dyDescent="0.3">
      <c r="A3886"/>
      <c r="B3886"/>
      <c r="C3886"/>
      <c r="D3886" s="145"/>
      <c r="E3886" s="146"/>
      <c r="F3886" s="1"/>
      <c r="G3886"/>
    </row>
    <row r="3887" spans="1:7" x14ac:dyDescent="0.3">
      <c r="A3887"/>
      <c r="B3887"/>
      <c r="C3887"/>
      <c r="D3887" s="145"/>
      <c r="E3887" s="146"/>
      <c r="F3887" s="1"/>
      <c r="G3887"/>
    </row>
    <row r="3888" spans="1:7" x14ac:dyDescent="0.3">
      <c r="A3888"/>
      <c r="B3888"/>
      <c r="C3888"/>
      <c r="D3888" s="145"/>
      <c r="E3888" s="146"/>
      <c r="F3888" s="1"/>
      <c r="G3888"/>
    </row>
    <row r="3889" spans="1:7" x14ac:dyDescent="0.3">
      <c r="A3889"/>
      <c r="B3889"/>
      <c r="C3889"/>
      <c r="D3889" s="145"/>
      <c r="E3889" s="146"/>
      <c r="F3889" s="1"/>
      <c r="G3889"/>
    </row>
    <row r="3890" spans="1:7" x14ac:dyDescent="0.3">
      <c r="A3890"/>
      <c r="B3890"/>
      <c r="C3890"/>
      <c r="D3890" s="145"/>
      <c r="E3890" s="146"/>
      <c r="F3890" s="1"/>
      <c r="G3890"/>
    </row>
    <row r="3891" spans="1:7" x14ac:dyDescent="0.3">
      <c r="A3891"/>
      <c r="B3891"/>
      <c r="C3891"/>
      <c r="D3891" s="145"/>
      <c r="E3891" s="146"/>
      <c r="F3891" s="1"/>
      <c r="G3891"/>
    </row>
    <row r="3892" spans="1:7" x14ac:dyDescent="0.3">
      <c r="A3892"/>
      <c r="B3892"/>
      <c r="C3892"/>
      <c r="D3892" s="145"/>
      <c r="E3892" s="146"/>
      <c r="F3892" s="1"/>
      <c r="G3892"/>
    </row>
    <row r="3893" spans="1:7" x14ac:dyDescent="0.3">
      <c r="A3893"/>
      <c r="B3893"/>
      <c r="C3893"/>
      <c r="D3893" s="145"/>
      <c r="E3893" s="146"/>
      <c r="F3893" s="1"/>
      <c r="G3893"/>
    </row>
    <row r="3894" spans="1:7" x14ac:dyDescent="0.3">
      <c r="A3894"/>
      <c r="B3894"/>
      <c r="C3894"/>
      <c r="D3894" s="145"/>
      <c r="E3894" s="146"/>
      <c r="F3894" s="1"/>
      <c r="G3894"/>
    </row>
    <row r="3895" spans="1:7" x14ac:dyDescent="0.3">
      <c r="A3895"/>
      <c r="B3895"/>
      <c r="C3895"/>
      <c r="D3895" s="145"/>
      <c r="E3895" s="146"/>
      <c r="F3895" s="1"/>
      <c r="G3895"/>
    </row>
    <row r="3896" spans="1:7" x14ac:dyDescent="0.3">
      <c r="A3896"/>
      <c r="B3896"/>
      <c r="C3896"/>
      <c r="D3896" s="145"/>
      <c r="E3896" s="146"/>
      <c r="F3896" s="1"/>
      <c r="G3896"/>
    </row>
    <row r="3897" spans="1:7" x14ac:dyDescent="0.3">
      <c r="A3897"/>
      <c r="B3897"/>
      <c r="C3897"/>
      <c r="D3897" s="145"/>
      <c r="E3897" s="146"/>
      <c r="F3897" s="1"/>
      <c r="G3897"/>
    </row>
    <row r="3898" spans="1:7" x14ac:dyDescent="0.3">
      <c r="A3898"/>
      <c r="B3898"/>
      <c r="C3898"/>
      <c r="D3898" s="145"/>
      <c r="E3898" s="146"/>
      <c r="F3898" s="1"/>
      <c r="G3898"/>
    </row>
    <row r="3899" spans="1:7" x14ac:dyDescent="0.3">
      <c r="A3899"/>
      <c r="B3899"/>
      <c r="C3899"/>
      <c r="D3899" s="145"/>
      <c r="E3899" s="146"/>
      <c r="F3899" s="1"/>
      <c r="G3899"/>
    </row>
    <row r="3900" spans="1:7" x14ac:dyDescent="0.3">
      <c r="A3900"/>
      <c r="B3900"/>
      <c r="C3900"/>
      <c r="D3900" s="145"/>
      <c r="E3900" s="146"/>
      <c r="F3900" s="1"/>
      <c r="G3900"/>
    </row>
    <row r="3901" spans="1:7" x14ac:dyDescent="0.3">
      <c r="A3901"/>
      <c r="B3901"/>
      <c r="C3901"/>
      <c r="D3901" s="145"/>
      <c r="E3901" s="146"/>
      <c r="F3901" s="1"/>
      <c r="G3901"/>
    </row>
    <row r="3902" spans="1:7" x14ac:dyDescent="0.3">
      <c r="A3902"/>
      <c r="B3902"/>
      <c r="C3902"/>
      <c r="D3902" s="145"/>
      <c r="E3902" s="146"/>
      <c r="F3902" s="1"/>
      <c r="G3902"/>
    </row>
    <row r="3903" spans="1:7" x14ac:dyDescent="0.3">
      <c r="A3903"/>
      <c r="B3903"/>
      <c r="C3903"/>
      <c r="D3903" s="145"/>
      <c r="E3903" s="146"/>
      <c r="F3903" s="1"/>
      <c r="G3903"/>
    </row>
    <row r="3904" spans="1:7" x14ac:dyDescent="0.3">
      <c r="A3904"/>
      <c r="B3904"/>
      <c r="C3904"/>
      <c r="D3904" s="145"/>
      <c r="E3904" s="146"/>
      <c r="F3904" s="1"/>
      <c r="G3904"/>
    </row>
    <row r="3905" spans="1:7" x14ac:dyDescent="0.3">
      <c r="A3905"/>
      <c r="B3905"/>
      <c r="C3905"/>
      <c r="D3905" s="145"/>
      <c r="E3905" s="146"/>
      <c r="F3905" s="1"/>
      <c r="G3905"/>
    </row>
    <row r="3906" spans="1:7" x14ac:dyDescent="0.3">
      <c r="A3906"/>
      <c r="B3906"/>
      <c r="C3906"/>
      <c r="D3906" s="145"/>
      <c r="E3906" s="146"/>
      <c r="F3906" s="1"/>
      <c r="G3906"/>
    </row>
    <row r="3907" spans="1:7" x14ac:dyDescent="0.3">
      <c r="A3907"/>
      <c r="B3907"/>
      <c r="C3907"/>
      <c r="D3907" s="145"/>
      <c r="E3907" s="146"/>
      <c r="F3907" s="1"/>
      <c r="G3907"/>
    </row>
    <row r="3908" spans="1:7" x14ac:dyDescent="0.3">
      <c r="A3908"/>
      <c r="B3908"/>
      <c r="C3908"/>
      <c r="D3908" s="145"/>
      <c r="E3908" s="146"/>
      <c r="F3908" s="1"/>
      <c r="G3908"/>
    </row>
    <row r="3909" spans="1:7" x14ac:dyDescent="0.3">
      <c r="A3909"/>
      <c r="B3909"/>
      <c r="C3909"/>
      <c r="D3909" s="145"/>
      <c r="E3909" s="146"/>
      <c r="F3909" s="1"/>
      <c r="G3909"/>
    </row>
    <row r="3910" spans="1:7" x14ac:dyDescent="0.3">
      <c r="A3910"/>
      <c r="B3910"/>
      <c r="C3910"/>
      <c r="D3910" s="145"/>
      <c r="E3910" s="146"/>
      <c r="F3910" s="1"/>
      <c r="G3910"/>
    </row>
    <row r="3911" spans="1:7" x14ac:dyDescent="0.3">
      <c r="A3911"/>
      <c r="B3911"/>
      <c r="C3911"/>
      <c r="D3911" s="145"/>
      <c r="E3911" s="146"/>
      <c r="F3911" s="1"/>
      <c r="G3911"/>
    </row>
    <row r="3912" spans="1:7" x14ac:dyDescent="0.3">
      <c r="A3912"/>
      <c r="B3912"/>
      <c r="C3912"/>
      <c r="D3912" s="145"/>
      <c r="E3912" s="146"/>
      <c r="F3912" s="1"/>
      <c r="G3912"/>
    </row>
    <row r="3913" spans="1:7" x14ac:dyDescent="0.3">
      <c r="A3913"/>
      <c r="B3913"/>
      <c r="C3913"/>
      <c r="D3913" s="145"/>
      <c r="E3913" s="146"/>
      <c r="F3913" s="1"/>
      <c r="G3913"/>
    </row>
    <row r="3914" spans="1:7" x14ac:dyDescent="0.3">
      <c r="A3914"/>
      <c r="B3914"/>
      <c r="C3914"/>
      <c r="D3914" s="145"/>
      <c r="E3914" s="146"/>
      <c r="F3914" s="1"/>
      <c r="G3914"/>
    </row>
    <row r="3915" spans="1:7" x14ac:dyDescent="0.3">
      <c r="A3915"/>
      <c r="B3915"/>
      <c r="C3915"/>
      <c r="D3915" s="145"/>
      <c r="E3915" s="146"/>
      <c r="F3915" s="1"/>
      <c r="G3915"/>
    </row>
    <row r="3916" spans="1:7" x14ac:dyDescent="0.3">
      <c r="A3916"/>
      <c r="B3916"/>
      <c r="C3916"/>
      <c r="D3916" s="145"/>
      <c r="E3916" s="146"/>
      <c r="F3916" s="1"/>
      <c r="G3916"/>
    </row>
    <row r="3917" spans="1:7" x14ac:dyDescent="0.3">
      <c r="A3917"/>
      <c r="B3917"/>
      <c r="C3917"/>
      <c r="D3917" s="145"/>
      <c r="E3917" s="146"/>
      <c r="F3917" s="1"/>
      <c r="G3917"/>
    </row>
    <row r="3918" spans="1:7" x14ac:dyDescent="0.3">
      <c r="A3918"/>
      <c r="B3918"/>
      <c r="C3918"/>
      <c r="D3918" s="145"/>
      <c r="E3918" s="146"/>
      <c r="F3918" s="1"/>
      <c r="G3918"/>
    </row>
    <row r="3919" spans="1:7" x14ac:dyDescent="0.3">
      <c r="A3919"/>
      <c r="B3919"/>
      <c r="C3919"/>
      <c r="D3919" s="145"/>
      <c r="E3919" s="146"/>
      <c r="F3919" s="1"/>
      <c r="G3919"/>
    </row>
    <row r="3920" spans="1:7" x14ac:dyDescent="0.3">
      <c r="A3920"/>
      <c r="B3920"/>
      <c r="C3920"/>
      <c r="D3920" s="145"/>
      <c r="E3920" s="146"/>
      <c r="F3920" s="1"/>
      <c r="G3920"/>
    </row>
    <row r="3921" spans="1:7" x14ac:dyDescent="0.3">
      <c r="A3921"/>
      <c r="B3921"/>
      <c r="C3921"/>
      <c r="D3921" s="145"/>
      <c r="E3921" s="146"/>
      <c r="F3921" s="1"/>
      <c r="G3921"/>
    </row>
    <row r="3922" spans="1:7" x14ac:dyDescent="0.3">
      <c r="A3922"/>
      <c r="B3922"/>
      <c r="C3922"/>
      <c r="D3922" s="145"/>
      <c r="E3922" s="146"/>
      <c r="F3922" s="1"/>
      <c r="G3922"/>
    </row>
    <row r="3923" spans="1:7" x14ac:dyDescent="0.3">
      <c r="A3923"/>
      <c r="B3923"/>
      <c r="C3923"/>
      <c r="D3923" s="145"/>
      <c r="E3923" s="146"/>
      <c r="F3923" s="1"/>
      <c r="G3923"/>
    </row>
    <row r="3924" spans="1:7" x14ac:dyDescent="0.3">
      <c r="A3924"/>
      <c r="B3924"/>
      <c r="C3924"/>
      <c r="D3924" s="145"/>
      <c r="E3924" s="146"/>
      <c r="F3924" s="1"/>
      <c r="G3924"/>
    </row>
    <row r="3925" spans="1:7" x14ac:dyDescent="0.3">
      <c r="A3925"/>
      <c r="B3925"/>
      <c r="C3925"/>
      <c r="D3925" s="145"/>
      <c r="E3925" s="146"/>
      <c r="F3925" s="1"/>
      <c r="G3925"/>
    </row>
    <row r="3926" spans="1:7" x14ac:dyDescent="0.3">
      <c r="A3926"/>
      <c r="B3926"/>
      <c r="C3926"/>
      <c r="D3926" s="145"/>
      <c r="E3926" s="146"/>
      <c r="F3926" s="1"/>
      <c r="G3926"/>
    </row>
    <row r="3927" spans="1:7" x14ac:dyDescent="0.3">
      <c r="A3927"/>
      <c r="B3927"/>
      <c r="C3927"/>
      <c r="D3927" s="145"/>
      <c r="E3927" s="146"/>
      <c r="F3927" s="1"/>
      <c r="G3927"/>
    </row>
    <row r="3928" spans="1:7" x14ac:dyDescent="0.3">
      <c r="A3928"/>
      <c r="B3928"/>
      <c r="C3928"/>
      <c r="D3928" s="145"/>
      <c r="E3928" s="146"/>
      <c r="F3928" s="1"/>
      <c r="G3928"/>
    </row>
    <row r="3929" spans="1:7" x14ac:dyDescent="0.3">
      <c r="A3929"/>
      <c r="B3929"/>
      <c r="C3929"/>
      <c r="D3929" s="145"/>
      <c r="E3929" s="146"/>
      <c r="F3929" s="1"/>
      <c r="G3929"/>
    </row>
    <row r="3930" spans="1:7" x14ac:dyDescent="0.3">
      <c r="A3930"/>
      <c r="B3930"/>
      <c r="C3930"/>
      <c r="D3930" s="145"/>
      <c r="E3930" s="146"/>
      <c r="F3930" s="1"/>
      <c r="G3930"/>
    </row>
    <row r="3931" spans="1:7" x14ac:dyDescent="0.3">
      <c r="A3931"/>
      <c r="B3931"/>
      <c r="C3931"/>
      <c r="D3931" s="145"/>
      <c r="E3931" s="146"/>
      <c r="F3931" s="1"/>
      <c r="G3931"/>
    </row>
    <row r="3932" spans="1:7" x14ac:dyDescent="0.3">
      <c r="A3932"/>
      <c r="B3932"/>
      <c r="C3932"/>
      <c r="D3932" s="145"/>
      <c r="E3932" s="146"/>
      <c r="F3932" s="1"/>
      <c r="G3932"/>
    </row>
    <row r="3933" spans="1:7" x14ac:dyDescent="0.3">
      <c r="A3933"/>
      <c r="B3933"/>
      <c r="C3933"/>
      <c r="D3933" s="145"/>
      <c r="E3933" s="146"/>
      <c r="F3933" s="1"/>
      <c r="G3933"/>
    </row>
    <row r="3934" spans="1:7" x14ac:dyDescent="0.3">
      <c r="A3934"/>
      <c r="B3934"/>
      <c r="C3934"/>
      <c r="D3934" s="145"/>
      <c r="E3934" s="146"/>
      <c r="F3934" s="1"/>
      <c r="G3934"/>
    </row>
    <row r="3935" spans="1:7" x14ac:dyDescent="0.3">
      <c r="A3935"/>
      <c r="B3935"/>
      <c r="C3935"/>
      <c r="D3935" s="145"/>
      <c r="E3935" s="146"/>
      <c r="F3935" s="1"/>
      <c r="G3935"/>
    </row>
    <row r="3936" spans="1:7" x14ac:dyDescent="0.3">
      <c r="A3936"/>
      <c r="B3936"/>
      <c r="C3936"/>
      <c r="D3936" s="145"/>
      <c r="E3936" s="146"/>
      <c r="F3936" s="1"/>
      <c r="G3936"/>
    </row>
    <row r="3937" spans="1:7" x14ac:dyDescent="0.3">
      <c r="A3937"/>
      <c r="B3937"/>
      <c r="C3937"/>
      <c r="D3937" s="145"/>
      <c r="E3937" s="146"/>
      <c r="F3937" s="1"/>
      <c r="G3937"/>
    </row>
    <row r="3938" spans="1:7" x14ac:dyDescent="0.3">
      <c r="A3938"/>
      <c r="B3938"/>
      <c r="C3938"/>
      <c r="D3938" s="145"/>
      <c r="E3938" s="146"/>
      <c r="F3938" s="1"/>
      <c r="G3938"/>
    </row>
    <row r="3939" spans="1:7" x14ac:dyDescent="0.3">
      <c r="A3939"/>
      <c r="B3939"/>
      <c r="C3939"/>
      <c r="D3939" s="145"/>
      <c r="E3939" s="146"/>
      <c r="F3939" s="1"/>
      <c r="G3939"/>
    </row>
    <row r="3940" spans="1:7" x14ac:dyDescent="0.3">
      <c r="A3940"/>
      <c r="B3940"/>
      <c r="C3940"/>
      <c r="D3940" s="145"/>
      <c r="E3940" s="146"/>
      <c r="F3940" s="1"/>
      <c r="G3940"/>
    </row>
    <row r="3941" spans="1:7" x14ac:dyDescent="0.3">
      <c r="A3941"/>
      <c r="B3941"/>
      <c r="C3941"/>
      <c r="D3941" s="145"/>
      <c r="E3941" s="146"/>
      <c r="F3941" s="1"/>
      <c r="G3941"/>
    </row>
    <row r="3942" spans="1:7" x14ac:dyDescent="0.3">
      <c r="A3942"/>
      <c r="B3942"/>
      <c r="C3942"/>
      <c r="D3942" s="145"/>
      <c r="E3942" s="146"/>
      <c r="F3942" s="1"/>
      <c r="G3942"/>
    </row>
    <row r="3943" spans="1:7" x14ac:dyDescent="0.3">
      <c r="A3943"/>
      <c r="B3943"/>
      <c r="C3943"/>
      <c r="D3943" s="145"/>
      <c r="E3943" s="146"/>
      <c r="F3943" s="1"/>
      <c r="G3943"/>
    </row>
    <row r="3944" spans="1:7" x14ac:dyDescent="0.3">
      <c r="A3944"/>
      <c r="B3944"/>
      <c r="C3944"/>
      <c r="D3944" s="145"/>
      <c r="E3944" s="146"/>
      <c r="F3944" s="1"/>
      <c r="G3944"/>
    </row>
    <row r="3945" spans="1:7" x14ac:dyDescent="0.3">
      <c r="A3945"/>
      <c r="B3945"/>
      <c r="C3945"/>
      <c r="D3945" s="145"/>
      <c r="E3945" s="146"/>
      <c r="F3945" s="1"/>
      <c r="G3945"/>
    </row>
    <row r="3946" spans="1:7" x14ac:dyDescent="0.3">
      <c r="A3946"/>
      <c r="B3946"/>
      <c r="C3946"/>
      <c r="D3946" s="145"/>
      <c r="E3946" s="146"/>
      <c r="F3946" s="1"/>
      <c r="G3946"/>
    </row>
    <row r="3947" spans="1:7" x14ac:dyDescent="0.3">
      <c r="A3947"/>
      <c r="B3947"/>
      <c r="C3947"/>
      <c r="D3947" s="145"/>
      <c r="E3947" s="146"/>
      <c r="F3947" s="1"/>
      <c r="G3947"/>
    </row>
    <row r="3948" spans="1:7" x14ac:dyDescent="0.3">
      <c r="A3948"/>
      <c r="B3948"/>
      <c r="C3948"/>
      <c r="D3948" s="145"/>
      <c r="E3948" s="146"/>
      <c r="F3948" s="1"/>
      <c r="G3948"/>
    </row>
    <row r="3949" spans="1:7" x14ac:dyDescent="0.3">
      <c r="A3949"/>
      <c r="B3949"/>
      <c r="C3949"/>
      <c r="D3949" s="145"/>
      <c r="E3949" s="146"/>
      <c r="F3949" s="1"/>
      <c r="G3949"/>
    </row>
    <row r="3950" spans="1:7" x14ac:dyDescent="0.3">
      <c r="A3950"/>
      <c r="B3950"/>
      <c r="C3950"/>
      <c r="D3950" s="145"/>
      <c r="E3950" s="146"/>
      <c r="F3950" s="1"/>
      <c r="G3950"/>
    </row>
    <row r="3951" spans="1:7" x14ac:dyDescent="0.3">
      <c r="A3951"/>
      <c r="B3951"/>
      <c r="C3951"/>
      <c r="D3951" s="145"/>
      <c r="E3951" s="146"/>
      <c r="F3951" s="1"/>
      <c r="G3951"/>
    </row>
    <row r="3952" spans="1:7" x14ac:dyDescent="0.3">
      <c r="A3952"/>
      <c r="B3952"/>
      <c r="C3952"/>
      <c r="D3952" s="145"/>
      <c r="E3952" s="146"/>
      <c r="F3952" s="1"/>
      <c r="G3952"/>
    </row>
    <row r="3953" spans="1:7" x14ac:dyDescent="0.3">
      <c r="A3953"/>
      <c r="B3953"/>
      <c r="C3953"/>
      <c r="D3953" s="145"/>
      <c r="E3953" s="146"/>
      <c r="F3953" s="1"/>
      <c r="G3953"/>
    </row>
    <row r="3954" spans="1:7" x14ac:dyDescent="0.3">
      <c r="A3954"/>
      <c r="B3954"/>
      <c r="C3954"/>
      <c r="D3954" s="145"/>
      <c r="E3954" s="146"/>
      <c r="F3954" s="1"/>
      <c r="G3954"/>
    </row>
    <row r="3955" spans="1:7" x14ac:dyDescent="0.3">
      <c r="A3955"/>
      <c r="B3955"/>
      <c r="C3955"/>
      <c r="D3955" s="145"/>
      <c r="E3955" s="146"/>
      <c r="F3955" s="1"/>
      <c r="G3955"/>
    </row>
    <row r="3956" spans="1:7" x14ac:dyDescent="0.3">
      <c r="A3956"/>
      <c r="B3956"/>
      <c r="C3956"/>
      <c r="D3956" s="145"/>
      <c r="E3956" s="146"/>
      <c r="F3956" s="1"/>
      <c r="G3956"/>
    </row>
    <row r="3957" spans="1:7" x14ac:dyDescent="0.3">
      <c r="A3957"/>
      <c r="B3957"/>
      <c r="C3957"/>
      <c r="D3957" s="145"/>
      <c r="E3957" s="146"/>
      <c r="F3957" s="1"/>
      <c r="G3957"/>
    </row>
    <row r="3958" spans="1:7" x14ac:dyDescent="0.3">
      <c r="A3958"/>
      <c r="B3958"/>
      <c r="C3958"/>
      <c r="D3958" s="145"/>
      <c r="E3958" s="146"/>
      <c r="F3958" s="1"/>
      <c r="G3958"/>
    </row>
    <row r="3959" spans="1:7" x14ac:dyDescent="0.3">
      <c r="A3959"/>
      <c r="B3959"/>
      <c r="C3959"/>
      <c r="D3959" s="145"/>
      <c r="E3959" s="146"/>
      <c r="F3959" s="1"/>
      <c r="G3959"/>
    </row>
    <row r="3960" spans="1:7" x14ac:dyDescent="0.3">
      <c r="A3960"/>
      <c r="B3960"/>
      <c r="C3960"/>
      <c r="D3960" s="145"/>
      <c r="E3960" s="146"/>
      <c r="F3960" s="1"/>
      <c r="G3960"/>
    </row>
    <row r="3961" spans="1:7" x14ac:dyDescent="0.3">
      <c r="A3961"/>
      <c r="B3961"/>
      <c r="C3961"/>
      <c r="D3961" s="145"/>
      <c r="E3961" s="146"/>
      <c r="F3961" s="1"/>
      <c r="G3961"/>
    </row>
    <row r="3962" spans="1:7" x14ac:dyDescent="0.3">
      <c r="A3962"/>
      <c r="B3962"/>
      <c r="C3962"/>
      <c r="D3962" s="145"/>
      <c r="E3962" s="146"/>
      <c r="F3962" s="1"/>
      <c r="G3962"/>
    </row>
    <row r="3963" spans="1:7" x14ac:dyDescent="0.3">
      <c r="A3963"/>
      <c r="B3963"/>
      <c r="C3963"/>
      <c r="D3963" s="145"/>
      <c r="E3963" s="146"/>
      <c r="F3963" s="1"/>
      <c r="G3963"/>
    </row>
    <row r="3964" spans="1:7" x14ac:dyDescent="0.3">
      <c r="A3964"/>
      <c r="B3964"/>
      <c r="C3964"/>
      <c r="D3964" s="145"/>
      <c r="E3964" s="146"/>
      <c r="F3964" s="1"/>
      <c r="G3964"/>
    </row>
    <row r="3965" spans="1:7" x14ac:dyDescent="0.3">
      <c r="A3965"/>
      <c r="B3965"/>
      <c r="C3965"/>
      <c r="D3965" s="145"/>
      <c r="E3965" s="146"/>
      <c r="F3965" s="1"/>
      <c r="G3965"/>
    </row>
    <row r="3966" spans="1:7" x14ac:dyDescent="0.3">
      <c r="A3966"/>
      <c r="B3966"/>
      <c r="C3966"/>
      <c r="D3966" s="145"/>
      <c r="E3966" s="146"/>
      <c r="F3966" s="1"/>
      <c r="G3966"/>
    </row>
    <row r="3967" spans="1:7" x14ac:dyDescent="0.3">
      <c r="A3967"/>
      <c r="B3967"/>
      <c r="C3967"/>
      <c r="D3967" s="145"/>
      <c r="E3967" s="146"/>
      <c r="F3967" s="1"/>
      <c r="G3967"/>
    </row>
    <row r="3968" spans="1:7" x14ac:dyDescent="0.3">
      <c r="A3968"/>
      <c r="B3968"/>
      <c r="C3968"/>
      <c r="D3968" s="145"/>
      <c r="E3968" s="146"/>
      <c r="F3968" s="1"/>
      <c r="G3968"/>
    </row>
    <row r="3969" spans="1:7" x14ac:dyDescent="0.3">
      <c r="A3969"/>
      <c r="B3969"/>
      <c r="C3969"/>
      <c r="D3969" s="145"/>
      <c r="E3969" s="146"/>
      <c r="F3969" s="1"/>
      <c r="G3969"/>
    </row>
    <row r="3970" spans="1:7" x14ac:dyDescent="0.3">
      <c r="A3970"/>
      <c r="B3970"/>
      <c r="C3970"/>
      <c r="D3970" s="145"/>
      <c r="E3970" s="146"/>
      <c r="F3970" s="1"/>
      <c r="G3970"/>
    </row>
    <row r="3971" spans="1:7" x14ac:dyDescent="0.3">
      <c r="A3971"/>
      <c r="B3971"/>
      <c r="C3971"/>
      <c r="D3971" s="145"/>
      <c r="E3971" s="146"/>
      <c r="F3971" s="1"/>
      <c r="G3971"/>
    </row>
    <row r="3972" spans="1:7" x14ac:dyDescent="0.3">
      <c r="A3972"/>
      <c r="B3972"/>
      <c r="C3972"/>
      <c r="D3972" s="145"/>
      <c r="E3972" s="146"/>
      <c r="F3972" s="1"/>
      <c r="G3972"/>
    </row>
    <row r="3973" spans="1:7" x14ac:dyDescent="0.3">
      <c r="A3973"/>
      <c r="B3973"/>
      <c r="C3973"/>
      <c r="D3973" s="145"/>
      <c r="E3973" s="146"/>
      <c r="F3973" s="1"/>
      <c r="G3973"/>
    </row>
    <row r="3974" spans="1:7" x14ac:dyDescent="0.3">
      <c r="A3974"/>
      <c r="B3974"/>
      <c r="C3974"/>
      <c r="D3974" s="145"/>
      <c r="E3974" s="146"/>
      <c r="F3974" s="1"/>
      <c r="G3974"/>
    </row>
    <row r="3975" spans="1:7" x14ac:dyDescent="0.3">
      <c r="A3975"/>
      <c r="B3975"/>
      <c r="C3975"/>
      <c r="D3975" s="145"/>
      <c r="E3975" s="146"/>
      <c r="F3975" s="1"/>
      <c r="G3975"/>
    </row>
    <row r="3976" spans="1:7" x14ac:dyDescent="0.3">
      <c r="A3976"/>
      <c r="B3976"/>
      <c r="C3976"/>
      <c r="D3976" s="145"/>
      <c r="E3976" s="146"/>
      <c r="F3976" s="1"/>
      <c r="G3976"/>
    </row>
    <row r="3977" spans="1:7" x14ac:dyDescent="0.3">
      <c r="A3977"/>
      <c r="B3977"/>
      <c r="C3977"/>
      <c r="D3977" s="145"/>
      <c r="E3977" s="146"/>
      <c r="F3977" s="1"/>
      <c r="G3977"/>
    </row>
    <row r="3978" spans="1:7" x14ac:dyDescent="0.3">
      <c r="A3978"/>
      <c r="B3978"/>
      <c r="C3978"/>
      <c r="D3978" s="145"/>
      <c r="E3978" s="146"/>
      <c r="F3978" s="1"/>
      <c r="G3978"/>
    </row>
    <row r="3979" spans="1:7" x14ac:dyDescent="0.3">
      <c r="A3979"/>
      <c r="B3979"/>
      <c r="C3979"/>
      <c r="D3979" s="145"/>
      <c r="E3979" s="146"/>
      <c r="F3979" s="1"/>
      <c r="G3979"/>
    </row>
    <row r="3980" spans="1:7" x14ac:dyDescent="0.3">
      <c r="A3980"/>
      <c r="B3980"/>
      <c r="C3980"/>
      <c r="D3980" s="145"/>
      <c r="E3980" s="146"/>
      <c r="F3980" s="1"/>
      <c r="G3980"/>
    </row>
    <row r="3981" spans="1:7" x14ac:dyDescent="0.3">
      <c r="A3981"/>
      <c r="B3981"/>
      <c r="C3981"/>
      <c r="D3981" s="145"/>
      <c r="E3981" s="146"/>
      <c r="F3981" s="1"/>
      <c r="G3981"/>
    </row>
    <row r="3982" spans="1:7" x14ac:dyDescent="0.3">
      <c r="A3982"/>
      <c r="B3982"/>
      <c r="C3982"/>
      <c r="D3982" s="145"/>
      <c r="E3982" s="146"/>
      <c r="F3982" s="1"/>
      <c r="G3982"/>
    </row>
    <row r="3983" spans="1:7" x14ac:dyDescent="0.3">
      <c r="A3983"/>
      <c r="B3983"/>
      <c r="C3983"/>
      <c r="D3983" s="145"/>
      <c r="E3983" s="146"/>
      <c r="F3983" s="1"/>
      <c r="G3983"/>
    </row>
    <row r="3984" spans="1:7" x14ac:dyDescent="0.3">
      <c r="A3984"/>
      <c r="B3984"/>
      <c r="C3984"/>
      <c r="D3984" s="145"/>
      <c r="E3984" s="146"/>
      <c r="F3984" s="1"/>
      <c r="G3984"/>
    </row>
    <row r="3985" spans="1:7" x14ac:dyDescent="0.3">
      <c r="A3985"/>
      <c r="B3985"/>
      <c r="C3985"/>
      <c r="D3985" s="145"/>
      <c r="E3985" s="146"/>
      <c r="F3985" s="1"/>
      <c r="G3985"/>
    </row>
    <row r="3986" spans="1:7" x14ac:dyDescent="0.3">
      <c r="A3986"/>
      <c r="B3986"/>
      <c r="C3986"/>
      <c r="D3986" s="145"/>
      <c r="E3986" s="146"/>
      <c r="F3986" s="1"/>
      <c r="G3986"/>
    </row>
    <row r="3987" spans="1:7" x14ac:dyDescent="0.3">
      <c r="A3987"/>
      <c r="B3987"/>
      <c r="C3987"/>
      <c r="D3987" s="145"/>
      <c r="E3987" s="146"/>
      <c r="F3987" s="1"/>
      <c r="G3987"/>
    </row>
    <row r="3988" spans="1:7" x14ac:dyDescent="0.3">
      <c r="A3988"/>
      <c r="B3988"/>
      <c r="C3988"/>
      <c r="D3988" s="145"/>
      <c r="E3988" s="146"/>
      <c r="F3988" s="1"/>
      <c r="G3988"/>
    </row>
    <row r="3989" spans="1:7" x14ac:dyDescent="0.3">
      <c r="A3989"/>
      <c r="B3989"/>
      <c r="C3989"/>
      <c r="D3989" s="145"/>
      <c r="E3989" s="146"/>
      <c r="F3989" s="1"/>
      <c r="G3989"/>
    </row>
    <row r="3990" spans="1:7" x14ac:dyDescent="0.3">
      <c r="A3990"/>
      <c r="B3990"/>
      <c r="C3990"/>
      <c r="D3990" s="145"/>
      <c r="E3990" s="146"/>
      <c r="F3990" s="1"/>
      <c r="G3990"/>
    </row>
    <row r="3991" spans="1:7" x14ac:dyDescent="0.3">
      <c r="A3991"/>
      <c r="B3991"/>
      <c r="C3991"/>
      <c r="D3991" s="145"/>
      <c r="E3991" s="146"/>
      <c r="F3991" s="1"/>
      <c r="G3991"/>
    </row>
    <row r="3992" spans="1:7" x14ac:dyDescent="0.3">
      <c r="A3992"/>
      <c r="B3992"/>
      <c r="C3992"/>
      <c r="D3992" s="145"/>
      <c r="E3992" s="146"/>
      <c r="F3992" s="1"/>
      <c r="G3992"/>
    </row>
    <row r="3993" spans="1:7" x14ac:dyDescent="0.3">
      <c r="A3993"/>
      <c r="B3993"/>
      <c r="C3993"/>
      <c r="D3993" s="145"/>
      <c r="E3993" s="146"/>
      <c r="F3993" s="1"/>
      <c r="G3993"/>
    </row>
    <row r="3994" spans="1:7" x14ac:dyDescent="0.3">
      <c r="A3994"/>
      <c r="B3994"/>
      <c r="C3994"/>
      <c r="D3994" s="145"/>
      <c r="E3994" s="146"/>
      <c r="F3994" s="1"/>
      <c r="G3994"/>
    </row>
    <row r="3995" spans="1:7" x14ac:dyDescent="0.3">
      <c r="A3995"/>
      <c r="B3995"/>
      <c r="C3995"/>
      <c r="D3995" s="145"/>
      <c r="E3995" s="146"/>
      <c r="F3995" s="1"/>
      <c r="G3995"/>
    </row>
    <row r="3996" spans="1:7" x14ac:dyDescent="0.3">
      <c r="A3996"/>
      <c r="B3996"/>
      <c r="C3996"/>
      <c r="D3996" s="145"/>
      <c r="E3996" s="146"/>
      <c r="F3996" s="1"/>
      <c r="G3996"/>
    </row>
    <row r="3997" spans="1:7" x14ac:dyDescent="0.3">
      <c r="A3997"/>
      <c r="B3997"/>
      <c r="C3997"/>
      <c r="D3997" s="145"/>
      <c r="E3997" s="146"/>
      <c r="F3997" s="1"/>
      <c r="G3997"/>
    </row>
    <row r="3998" spans="1:7" x14ac:dyDescent="0.3">
      <c r="A3998"/>
      <c r="B3998"/>
      <c r="C3998"/>
      <c r="D3998" s="145"/>
      <c r="E3998" s="146"/>
      <c r="F3998" s="1"/>
      <c r="G3998"/>
    </row>
    <row r="3999" spans="1:7" x14ac:dyDescent="0.3">
      <c r="A3999"/>
      <c r="B3999"/>
      <c r="C3999"/>
      <c r="D3999" s="145"/>
      <c r="E3999" s="146"/>
      <c r="F3999" s="1"/>
      <c r="G3999"/>
    </row>
    <row r="4000" spans="1:7" x14ac:dyDescent="0.3">
      <c r="A4000"/>
      <c r="B4000"/>
      <c r="C4000"/>
      <c r="D4000" s="145"/>
      <c r="E4000" s="146"/>
      <c r="F4000" s="1"/>
      <c r="G4000"/>
    </row>
    <row r="4001" spans="1:7" x14ac:dyDescent="0.3">
      <c r="A4001"/>
      <c r="B4001"/>
      <c r="C4001"/>
      <c r="D4001" s="145"/>
      <c r="E4001" s="146"/>
      <c r="F4001" s="1"/>
      <c r="G4001"/>
    </row>
    <row r="4002" spans="1:7" x14ac:dyDescent="0.3">
      <c r="A4002"/>
      <c r="B4002"/>
      <c r="C4002"/>
      <c r="D4002" s="145"/>
      <c r="E4002" s="146"/>
      <c r="F4002" s="1"/>
      <c r="G4002"/>
    </row>
    <row r="4003" spans="1:7" x14ac:dyDescent="0.3">
      <c r="A4003"/>
      <c r="B4003"/>
      <c r="C4003"/>
      <c r="D4003" s="145"/>
      <c r="E4003" s="146"/>
      <c r="F4003" s="1"/>
      <c r="G4003"/>
    </row>
    <row r="4004" spans="1:7" x14ac:dyDescent="0.3">
      <c r="A4004"/>
      <c r="B4004"/>
      <c r="C4004"/>
      <c r="D4004" s="145"/>
      <c r="E4004" s="146"/>
      <c r="F4004" s="1"/>
      <c r="G4004"/>
    </row>
    <row r="4005" spans="1:7" x14ac:dyDescent="0.3">
      <c r="A4005"/>
      <c r="B4005"/>
      <c r="C4005"/>
      <c r="D4005" s="145"/>
      <c r="E4005" s="146"/>
      <c r="F4005" s="1"/>
      <c r="G4005"/>
    </row>
    <row r="4006" spans="1:7" x14ac:dyDescent="0.3">
      <c r="A4006"/>
      <c r="B4006"/>
      <c r="C4006"/>
      <c r="D4006" s="145"/>
      <c r="E4006" s="146"/>
      <c r="F4006" s="1"/>
      <c r="G4006"/>
    </row>
    <row r="4007" spans="1:7" x14ac:dyDescent="0.3">
      <c r="A4007"/>
      <c r="B4007"/>
      <c r="C4007"/>
      <c r="D4007" s="145"/>
      <c r="E4007" s="146"/>
      <c r="F4007" s="1"/>
      <c r="G4007"/>
    </row>
    <row r="4008" spans="1:7" x14ac:dyDescent="0.3">
      <c r="A4008"/>
      <c r="B4008"/>
      <c r="C4008"/>
      <c r="D4008" s="145"/>
      <c r="E4008" s="146"/>
      <c r="F4008" s="1"/>
      <c r="G4008"/>
    </row>
    <row r="4009" spans="1:7" x14ac:dyDescent="0.3">
      <c r="A4009"/>
      <c r="B4009"/>
      <c r="C4009"/>
      <c r="D4009" s="145"/>
      <c r="E4009" s="146"/>
      <c r="F4009" s="1"/>
      <c r="G4009"/>
    </row>
    <row r="4010" spans="1:7" x14ac:dyDescent="0.3">
      <c r="A4010"/>
      <c r="B4010"/>
      <c r="C4010"/>
      <c r="D4010" s="145"/>
      <c r="E4010" s="146"/>
      <c r="F4010" s="1"/>
      <c r="G4010"/>
    </row>
    <row r="4011" spans="1:7" x14ac:dyDescent="0.3">
      <c r="A4011"/>
      <c r="B4011"/>
      <c r="C4011"/>
      <c r="D4011" s="145"/>
      <c r="E4011" s="146"/>
      <c r="F4011" s="1"/>
      <c r="G4011"/>
    </row>
    <row r="4012" spans="1:7" x14ac:dyDescent="0.3">
      <c r="A4012"/>
      <c r="B4012"/>
      <c r="C4012"/>
      <c r="D4012" s="145"/>
      <c r="E4012" s="146"/>
      <c r="F4012" s="1"/>
      <c r="G4012"/>
    </row>
    <row r="4013" spans="1:7" x14ac:dyDescent="0.3">
      <c r="A4013"/>
      <c r="B4013"/>
      <c r="C4013"/>
      <c r="D4013" s="145"/>
      <c r="E4013" s="146"/>
      <c r="F4013" s="1"/>
      <c r="G4013"/>
    </row>
    <row r="4014" spans="1:7" x14ac:dyDescent="0.3">
      <c r="A4014"/>
      <c r="B4014"/>
      <c r="C4014"/>
      <c r="D4014" s="145"/>
      <c r="E4014" s="146"/>
      <c r="F4014" s="1"/>
      <c r="G4014"/>
    </row>
    <row r="4015" spans="1:7" x14ac:dyDescent="0.3">
      <c r="A4015"/>
      <c r="B4015"/>
      <c r="C4015"/>
      <c r="D4015" s="145"/>
      <c r="E4015" s="146"/>
      <c r="F4015" s="1"/>
      <c r="G4015"/>
    </row>
    <row r="4016" spans="1:7" x14ac:dyDescent="0.3">
      <c r="A4016"/>
      <c r="B4016"/>
      <c r="C4016"/>
      <c r="D4016" s="145"/>
      <c r="E4016" s="146"/>
      <c r="F4016" s="1"/>
      <c r="G4016"/>
    </row>
    <row r="4017" spans="1:7" x14ac:dyDescent="0.3">
      <c r="A4017"/>
      <c r="B4017"/>
      <c r="C4017"/>
      <c r="D4017" s="145"/>
      <c r="E4017" s="146"/>
      <c r="F4017" s="1"/>
      <c r="G4017"/>
    </row>
    <row r="4018" spans="1:7" x14ac:dyDescent="0.3">
      <c r="A4018"/>
      <c r="B4018"/>
      <c r="C4018"/>
      <c r="D4018" s="145"/>
      <c r="E4018" s="146"/>
      <c r="F4018" s="1"/>
      <c r="G4018"/>
    </row>
    <row r="4019" spans="1:7" x14ac:dyDescent="0.3">
      <c r="A4019"/>
      <c r="B4019"/>
      <c r="C4019"/>
      <c r="D4019" s="145"/>
      <c r="E4019" s="146"/>
      <c r="F4019" s="1"/>
      <c r="G4019"/>
    </row>
    <row r="4020" spans="1:7" x14ac:dyDescent="0.3">
      <c r="A4020"/>
      <c r="B4020"/>
      <c r="C4020"/>
      <c r="D4020" s="145"/>
      <c r="E4020" s="146"/>
      <c r="F4020" s="1"/>
      <c r="G4020"/>
    </row>
    <row r="4021" spans="1:7" x14ac:dyDescent="0.3">
      <c r="A4021"/>
      <c r="B4021"/>
      <c r="C4021"/>
      <c r="D4021" s="145"/>
      <c r="E4021" s="146"/>
      <c r="F4021" s="1"/>
      <c r="G4021"/>
    </row>
    <row r="4022" spans="1:7" x14ac:dyDescent="0.3">
      <c r="A4022"/>
      <c r="B4022"/>
      <c r="C4022"/>
      <c r="D4022" s="145"/>
      <c r="E4022" s="146"/>
      <c r="F4022" s="1"/>
      <c r="G4022"/>
    </row>
    <row r="4023" spans="1:7" x14ac:dyDescent="0.3">
      <c r="A4023"/>
      <c r="B4023"/>
      <c r="C4023"/>
      <c r="D4023" s="145"/>
      <c r="E4023" s="146"/>
      <c r="F4023" s="1"/>
      <c r="G4023"/>
    </row>
    <row r="4024" spans="1:7" x14ac:dyDescent="0.3">
      <c r="A4024"/>
      <c r="B4024"/>
      <c r="C4024"/>
      <c r="D4024" s="145"/>
      <c r="E4024" s="146"/>
      <c r="F4024" s="1"/>
      <c r="G4024"/>
    </row>
    <row r="4025" spans="1:7" x14ac:dyDescent="0.3">
      <c r="A4025"/>
      <c r="B4025"/>
      <c r="C4025"/>
      <c r="D4025" s="145"/>
      <c r="E4025" s="146"/>
      <c r="F4025" s="1"/>
      <c r="G4025"/>
    </row>
    <row r="4026" spans="1:7" x14ac:dyDescent="0.3">
      <c r="A4026"/>
      <c r="B4026"/>
      <c r="C4026"/>
      <c r="D4026" s="145"/>
      <c r="E4026" s="146"/>
      <c r="F4026" s="1"/>
      <c r="G4026"/>
    </row>
    <row r="4027" spans="1:7" x14ac:dyDescent="0.3">
      <c r="A4027"/>
      <c r="B4027"/>
      <c r="C4027"/>
      <c r="D4027" s="145"/>
      <c r="E4027" s="146"/>
      <c r="F4027" s="1"/>
      <c r="G4027"/>
    </row>
    <row r="4028" spans="1:7" x14ac:dyDescent="0.3">
      <c r="A4028"/>
      <c r="B4028"/>
      <c r="C4028"/>
      <c r="D4028" s="145"/>
      <c r="E4028" s="146"/>
      <c r="F4028" s="1"/>
      <c r="G4028"/>
    </row>
    <row r="4029" spans="1:7" x14ac:dyDescent="0.3">
      <c r="A4029"/>
      <c r="B4029"/>
      <c r="C4029"/>
      <c r="D4029" s="145"/>
      <c r="E4029" s="146"/>
      <c r="F4029" s="1"/>
      <c r="G4029"/>
    </row>
    <row r="4030" spans="1:7" x14ac:dyDescent="0.3">
      <c r="A4030"/>
      <c r="B4030"/>
      <c r="C4030"/>
      <c r="D4030" s="145"/>
      <c r="E4030" s="146"/>
      <c r="F4030" s="1"/>
      <c r="G4030"/>
    </row>
    <row r="4031" spans="1:7" x14ac:dyDescent="0.3">
      <c r="A4031"/>
      <c r="B4031"/>
      <c r="C4031"/>
      <c r="D4031" s="145"/>
      <c r="E4031" s="146"/>
      <c r="F4031" s="1"/>
      <c r="G4031"/>
    </row>
    <row r="4032" spans="1:7" x14ac:dyDescent="0.3">
      <c r="A4032"/>
      <c r="B4032"/>
      <c r="C4032"/>
      <c r="D4032" s="145"/>
      <c r="E4032" s="146"/>
      <c r="F4032" s="1"/>
      <c r="G4032"/>
    </row>
    <row r="4033" spans="1:7" x14ac:dyDescent="0.3">
      <c r="A4033"/>
      <c r="B4033"/>
      <c r="C4033"/>
      <c r="D4033" s="145"/>
      <c r="E4033" s="146"/>
      <c r="F4033" s="1"/>
      <c r="G4033"/>
    </row>
    <row r="4034" spans="1:7" x14ac:dyDescent="0.3">
      <c r="A4034"/>
      <c r="B4034"/>
      <c r="C4034"/>
      <c r="D4034" s="145"/>
      <c r="E4034" s="146"/>
      <c r="F4034" s="1"/>
      <c r="G4034"/>
    </row>
    <row r="4035" spans="1:7" x14ac:dyDescent="0.3">
      <c r="A4035"/>
      <c r="B4035"/>
      <c r="C4035"/>
      <c r="D4035" s="145"/>
      <c r="E4035" s="146"/>
      <c r="F4035" s="1"/>
      <c r="G4035"/>
    </row>
    <row r="4036" spans="1:7" x14ac:dyDescent="0.3">
      <c r="A4036"/>
      <c r="B4036"/>
      <c r="C4036"/>
      <c r="D4036" s="145"/>
      <c r="E4036" s="146"/>
      <c r="F4036" s="1"/>
      <c r="G4036"/>
    </row>
    <row r="4037" spans="1:7" x14ac:dyDescent="0.3">
      <c r="A4037"/>
      <c r="B4037"/>
      <c r="C4037"/>
      <c r="D4037" s="145"/>
      <c r="E4037" s="146"/>
      <c r="F4037" s="1"/>
      <c r="G4037"/>
    </row>
    <row r="4038" spans="1:7" x14ac:dyDescent="0.3">
      <c r="A4038"/>
      <c r="B4038"/>
      <c r="C4038"/>
      <c r="D4038" s="145"/>
      <c r="E4038" s="146"/>
      <c r="F4038" s="1"/>
      <c r="G4038"/>
    </row>
    <row r="4039" spans="1:7" x14ac:dyDescent="0.3">
      <c r="A4039"/>
      <c r="B4039"/>
      <c r="C4039"/>
      <c r="D4039" s="145"/>
      <c r="E4039" s="146"/>
      <c r="F4039" s="1"/>
      <c r="G4039"/>
    </row>
    <row r="4040" spans="1:7" x14ac:dyDescent="0.3">
      <c r="A4040"/>
      <c r="B4040"/>
      <c r="C4040"/>
      <c r="D4040" s="145"/>
      <c r="E4040" s="146"/>
      <c r="F4040" s="1"/>
      <c r="G4040"/>
    </row>
    <row r="4041" spans="1:7" x14ac:dyDescent="0.3">
      <c r="A4041"/>
      <c r="B4041"/>
      <c r="C4041"/>
      <c r="D4041" s="145"/>
      <c r="E4041" s="146"/>
      <c r="F4041" s="1"/>
      <c r="G4041"/>
    </row>
    <row r="4042" spans="1:7" x14ac:dyDescent="0.3">
      <c r="A4042"/>
      <c r="B4042"/>
      <c r="C4042"/>
      <c r="D4042" s="145"/>
      <c r="E4042" s="146"/>
      <c r="F4042" s="1"/>
      <c r="G4042"/>
    </row>
    <row r="4043" spans="1:7" x14ac:dyDescent="0.3">
      <c r="A4043"/>
      <c r="B4043"/>
      <c r="C4043"/>
      <c r="D4043" s="145"/>
      <c r="E4043" s="146"/>
      <c r="F4043" s="1"/>
      <c r="G4043"/>
    </row>
    <row r="4044" spans="1:7" x14ac:dyDescent="0.3">
      <c r="A4044"/>
      <c r="B4044"/>
      <c r="C4044"/>
      <c r="D4044" s="145"/>
      <c r="E4044" s="146"/>
      <c r="F4044" s="1"/>
      <c r="G4044"/>
    </row>
    <row r="4045" spans="1:7" x14ac:dyDescent="0.3">
      <c r="A4045"/>
      <c r="B4045"/>
      <c r="C4045"/>
      <c r="D4045" s="145"/>
      <c r="E4045" s="146"/>
      <c r="F4045" s="1"/>
      <c r="G4045"/>
    </row>
    <row r="4046" spans="1:7" x14ac:dyDescent="0.3">
      <c r="A4046"/>
      <c r="B4046"/>
      <c r="C4046"/>
      <c r="D4046" s="145"/>
      <c r="E4046" s="146"/>
      <c r="F4046" s="1"/>
      <c r="G4046"/>
    </row>
    <row r="4047" spans="1:7" x14ac:dyDescent="0.3">
      <c r="A4047"/>
      <c r="B4047"/>
      <c r="C4047"/>
      <c r="D4047" s="145"/>
      <c r="E4047" s="146"/>
      <c r="F4047" s="1"/>
      <c r="G4047"/>
    </row>
    <row r="4048" spans="1:7" x14ac:dyDescent="0.3">
      <c r="A4048"/>
      <c r="B4048"/>
      <c r="C4048"/>
      <c r="D4048" s="145"/>
      <c r="E4048" s="146"/>
      <c r="F4048" s="1"/>
      <c r="G4048"/>
    </row>
    <row r="4049" spans="1:7" x14ac:dyDescent="0.3">
      <c r="A4049"/>
      <c r="B4049"/>
      <c r="C4049"/>
      <c r="D4049" s="145"/>
      <c r="E4049" s="146"/>
      <c r="F4049" s="1"/>
      <c r="G4049"/>
    </row>
    <row r="4050" spans="1:7" x14ac:dyDescent="0.3">
      <c r="A4050"/>
      <c r="B4050"/>
      <c r="C4050"/>
      <c r="D4050" s="145"/>
      <c r="E4050" s="146"/>
      <c r="F4050" s="1"/>
      <c r="G4050"/>
    </row>
    <row r="4051" spans="1:7" x14ac:dyDescent="0.3">
      <c r="A4051"/>
      <c r="B4051"/>
      <c r="C4051"/>
      <c r="D4051" s="145"/>
      <c r="E4051" s="146"/>
      <c r="F4051" s="1"/>
      <c r="G4051"/>
    </row>
    <row r="4052" spans="1:7" x14ac:dyDescent="0.3">
      <c r="A4052"/>
      <c r="B4052"/>
      <c r="C4052"/>
      <c r="D4052" s="145"/>
      <c r="E4052" s="146"/>
      <c r="F4052" s="1"/>
      <c r="G4052"/>
    </row>
    <row r="4053" spans="1:7" x14ac:dyDescent="0.3">
      <c r="A4053"/>
      <c r="B4053"/>
      <c r="C4053"/>
      <c r="D4053" s="145"/>
      <c r="E4053" s="146"/>
      <c r="F4053" s="1"/>
      <c r="G4053"/>
    </row>
    <row r="4054" spans="1:7" x14ac:dyDescent="0.3">
      <c r="A4054"/>
      <c r="B4054"/>
      <c r="C4054"/>
      <c r="D4054" s="145"/>
      <c r="E4054" s="146"/>
      <c r="F4054" s="1"/>
      <c r="G4054"/>
    </row>
    <row r="4055" spans="1:7" x14ac:dyDescent="0.3">
      <c r="A4055"/>
      <c r="B4055"/>
      <c r="C4055"/>
      <c r="D4055" s="145"/>
      <c r="E4055" s="146"/>
      <c r="F4055" s="1"/>
      <c r="G4055"/>
    </row>
    <row r="4056" spans="1:7" x14ac:dyDescent="0.3">
      <c r="A4056"/>
      <c r="B4056"/>
      <c r="C4056"/>
      <c r="D4056" s="145"/>
      <c r="E4056" s="146"/>
      <c r="F4056" s="1"/>
      <c r="G4056"/>
    </row>
    <row r="4057" spans="1:7" x14ac:dyDescent="0.3">
      <c r="A4057"/>
      <c r="B4057"/>
      <c r="C4057"/>
      <c r="D4057" s="145"/>
      <c r="E4057" s="146"/>
      <c r="F4057" s="1"/>
      <c r="G4057"/>
    </row>
    <row r="4058" spans="1:7" x14ac:dyDescent="0.3">
      <c r="A4058"/>
      <c r="B4058"/>
      <c r="C4058"/>
      <c r="D4058" s="145"/>
      <c r="E4058" s="146"/>
      <c r="F4058" s="1"/>
      <c r="G4058"/>
    </row>
    <row r="4059" spans="1:7" x14ac:dyDescent="0.3">
      <c r="A4059"/>
      <c r="B4059"/>
      <c r="C4059"/>
      <c r="D4059" s="145"/>
      <c r="E4059" s="146"/>
      <c r="F4059" s="1"/>
      <c r="G4059"/>
    </row>
    <row r="4060" spans="1:7" x14ac:dyDescent="0.3">
      <c r="A4060"/>
      <c r="B4060"/>
      <c r="C4060"/>
      <c r="D4060" s="145"/>
      <c r="E4060" s="146"/>
      <c r="F4060" s="1"/>
      <c r="G4060"/>
    </row>
    <row r="4061" spans="1:7" x14ac:dyDescent="0.3">
      <c r="A4061"/>
      <c r="B4061"/>
      <c r="C4061"/>
      <c r="D4061" s="145"/>
      <c r="E4061" s="146"/>
      <c r="F4061" s="1"/>
      <c r="G4061"/>
    </row>
    <row r="4062" spans="1:7" x14ac:dyDescent="0.3">
      <c r="A4062"/>
      <c r="B4062"/>
      <c r="C4062"/>
      <c r="D4062" s="145"/>
      <c r="E4062" s="146"/>
      <c r="F4062" s="1"/>
      <c r="G4062"/>
    </row>
    <row r="4063" spans="1:7" x14ac:dyDescent="0.3">
      <c r="A4063"/>
      <c r="B4063"/>
      <c r="C4063"/>
      <c r="D4063" s="145"/>
      <c r="E4063" s="146"/>
      <c r="F4063" s="1"/>
      <c r="G4063"/>
    </row>
    <row r="4064" spans="1:7" x14ac:dyDescent="0.3">
      <c r="A4064"/>
      <c r="B4064"/>
      <c r="C4064"/>
      <c r="D4064" s="145"/>
      <c r="E4064" s="146"/>
      <c r="F4064" s="1"/>
      <c r="G4064"/>
    </row>
    <row r="4065" spans="1:7" x14ac:dyDescent="0.3">
      <c r="A4065"/>
      <c r="B4065"/>
      <c r="C4065"/>
      <c r="D4065" s="145"/>
      <c r="E4065" s="146"/>
      <c r="F4065" s="1"/>
      <c r="G4065"/>
    </row>
    <row r="4066" spans="1:7" x14ac:dyDescent="0.3">
      <c r="A4066"/>
      <c r="B4066"/>
      <c r="C4066"/>
      <c r="D4066" s="145"/>
      <c r="E4066" s="146"/>
      <c r="F4066" s="1"/>
      <c r="G4066"/>
    </row>
    <row r="4067" spans="1:7" x14ac:dyDescent="0.3">
      <c r="A4067"/>
      <c r="B4067"/>
      <c r="C4067"/>
      <c r="D4067" s="145"/>
      <c r="E4067" s="146"/>
      <c r="F4067" s="1"/>
      <c r="G4067"/>
    </row>
    <row r="4068" spans="1:7" x14ac:dyDescent="0.3">
      <c r="A4068"/>
      <c r="B4068"/>
      <c r="C4068"/>
      <c r="D4068" s="145"/>
      <c r="E4068" s="146"/>
      <c r="F4068" s="1"/>
      <c r="G4068"/>
    </row>
    <row r="4069" spans="1:7" x14ac:dyDescent="0.3">
      <c r="A4069"/>
      <c r="B4069"/>
      <c r="C4069"/>
      <c r="D4069" s="145"/>
      <c r="E4069" s="146"/>
      <c r="F4069" s="1"/>
      <c r="G4069"/>
    </row>
    <row r="4070" spans="1:7" x14ac:dyDescent="0.3">
      <c r="A4070"/>
      <c r="B4070"/>
      <c r="C4070"/>
      <c r="D4070" s="145"/>
      <c r="E4070" s="146"/>
      <c r="F4070" s="1"/>
      <c r="G4070"/>
    </row>
    <row r="4071" spans="1:7" x14ac:dyDescent="0.3">
      <c r="A4071"/>
      <c r="B4071"/>
      <c r="C4071"/>
      <c r="D4071" s="145"/>
      <c r="E4071" s="146"/>
      <c r="F4071" s="1"/>
      <c r="G4071"/>
    </row>
    <row r="4072" spans="1:7" x14ac:dyDescent="0.3">
      <c r="A4072"/>
      <c r="B4072"/>
      <c r="C4072"/>
      <c r="D4072" s="145"/>
      <c r="E4072" s="146"/>
      <c r="F4072" s="1"/>
      <c r="G4072"/>
    </row>
    <row r="4073" spans="1:7" x14ac:dyDescent="0.3">
      <c r="A4073"/>
      <c r="B4073"/>
      <c r="C4073"/>
      <c r="D4073" s="145"/>
      <c r="E4073" s="146"/>
      <c r="F4073" s="1"/>
      <c r="G4073"/>
    </row>
    <row r="4074" spans="1:7" x14ac:dyDescent="0.3">
      <c r="A4074"/>
      <c r="B4074"/>
      <c r="C4074"/>
      <c r="D4074" s="145"/>
      <c r="E4074" s="146"/>
      <c r="F4074" s="1"/>
      <c r="G4074"/>
    </row>
    <row r="4075" spans="1:7" x14ac:dyDescent="0.3">
      <c r="A4075"/>
      <c r="B4075"/>
      <c r="C4075"/>
      <c r="D4075" s="145"/>
      <c r="E4075" s="146"/>
      <c r="F4075" s="1"/>
      <c r="G4075"/>
    </row>
    <row r="4076" spans="1:7" x14ac:dyDescent="0.3">
      <c r="A4076"/>
      <c r="B4076"/>
      <c r="C4076"/>
      <c r="D4076" s="145"/>
      <c r="E4076" s="146"/>
      <c r="F4076" s="1"/>
      <c r="G4076"/>
    </row>
    <row r="4077" spans="1:7" x14ac:dyDescent="0.3">
      <c r="A4077"/>
      <c r="B4077"/>
      <c r="C4077"/>
      <c r="D4077" s="145"/>
      <c r="E4077" s="146"/>
      <c r="F4077" s="1"/>
      <c r="G4077"/>
    </row>
    <row r="4078" spans="1:7" x14ac:dyDescent="0.3">
      <c r="A4078"/>
      <c r="B4078"/>
      <c r="C4078"/>
      <c r="D4078" s="145"/>
      <c r="E4078" s="146"/>
      <c r="F4078" s="1"/>
      <c r="G4078"/>
    </row>
    <row r="4079" spans="1:7" x14ac:dyDescent="0.3">
      <c r="A4079"/>
      <c r="B4079"/>
      <c r="C4079"/>
      <c r="D4079" s="145"/>
      <c r="E4079" s="146"/>
      <c r="F4079" s="1"/>
      <c r="G4079"/>
    </row>
    <row r="4080" spans="1:7" x14ac:dyDescent="0.3">
      <c r="A4080"/>
      <c r="B4080"/>
      <c r="C4080"/>
      <c r="D4080" s="145"/>
      <c r="E4080" s="146"/>
      <c r="F4080" s="1"/>
      <c r="G4080"/>
    </row>
    <row r="4081" spans="1:7" x14ac:dyDescent="0.3">
      <c r="A4081"/>
      <c r="B4081"/>
      <c r="C4081"/>
      <c r="D4081" s="145"/>
      <c r="E4081" s="146"/>
      <c r="F4081" s="1"/>
      <c r="G4081"/>
    </row>
    <row r="4082" spans="1:7" x14ac:dyDescent="0.3">
      <c r="A4082"/>
      <c r="B4082"/>
      <c r="C4082"/>
      <c r="D4082" s="145"/>
      <c r="E4082" s="146"/>
      <c r="F4082" s="1"/>
      <c r="G4082"/>
    </row>
    <row r="4083" spans="1:7" x14ac:dyDescent="0.3">
      <c r="A4083"/>
      <c r="B4083"/>
      <c r="C4083"/>
      <c r="D4083" s="145"/>
      <c r="E4083" s="146"/>
      <c r="F4083" s="1"/>
      <c r="G4083"/>
    </row>
    <row r="4084" spans="1:7" x14ac:dyDescent="0.3">
      <c r="A4084"/>
      <c r="B4084"/>
      <c r="C4084"/>
      <c r="D4084" s="145"/>
      <c r="E4084" s="146"/>
      <c r="F4084" s="1"/>
      <c r="G4084"/>
    </row>
    <row r="4085" spans="1:7" x14ac:dyDescent="0.3">
      <c r="A4085"/>
      <c r="B4085"/>
      <c r="C4085"/>
      <c r="D4085" s="145"/>
      <c r="E4085" s="146"/>
      <c r="F4085" s="1"/>
      <c r="G4085"/>
    </row>
    <row r="4086" spans="1:7" x14ac:dyDescent="0.3">
      <c r="A4086"/>
      <c r="B4086"/>
      <c r="C4086"/>
      <c r="D4086" s="145"/>
      <c r="E4086" s="146"/>
      <c r="F4086" s="1"/>
      <c r="G4086"/>
    </row>
    <row r="4087" spans="1:7" x14ac:dyDescent="0.3">
      <c r="A4087"/>
      <c r="B4087"/>
      <c r="C4087"/>
      <c r="D4087" s="145"/>
      <c r="E4087" s="146"/>
      <c r="F4087" s="1"/>
      <c r="G4087"/>
    </row>
    <row r="4088" spans="1:7" x14ac:dyDescent="0.3">
      <c r="A4088"/>
      <c r="B4088"/>
      <c r="C4088"/>
      <c r="D4088" s="145"/>
      <c r="E4088" s="146"/>
      <c r="F4088" s="1"/>
      <c r="G4088"/>
    </row>
    <row r="4089" spans="1:7" x14ac:dyDescent="0.3">
      <c r="A4089"/>
      <c r="B4089"/>
      <c r="C4089"/>
      <c r="D4089" s="145"/>
      <c r="E4089" s="146"/>
      <c r="F4089" s="1"/>
      <c r="G4089"/>
    </row>
    <row r="4090" spans="1:7" x14ac:dyDescent="0.3">
      <c r="A4090"/>
      <c r="B4090"/>
      <c r="C4090"/>
      <c r="D4090" s="145"/>
      <c r="E4090" s="146"/>
      <c r="F4090" s="1"/>
      <c r="G4090"/>
    </row>
    <row r="4091" spans="1:7" x14ac:dyDescent="0.3">
      <c r="A4091"/>
      <c r="B4091"/>
      <c r="C4091"/>
      <c r="D4091" s="145"/>
      <c r="E4091" s="146"/>
      <c r="F4091" s="1"/>
      <c r="G4091"/>
    </row>
    <row r="4092" spans="1:7" x14ac:dyDescent="0.3">
      <c r="A4092"/>
      <c r="B4092"/>
      <c r="C4092"/>
      <c r="D4092" s="145"/>
      <c r="E4092" s="146"/>
      <c r="F4092" s="1"/>
      <c r="G4092"/>
    </row>
    <row r="4093" spans="1:7" x14ac:dyDescent="0.3">
      <c r="A4093"/>
      <c r="B4093"/>
      <c r="C4093"/>
      <c r="D4093" s="145"/>
      <c r="E4093" s="146"/>
      <c r="F4093" s="1"/>
      <c r="G4093"/>
    </row>
    <row r="4094" spans="1:7" x14ac:dyDescent="0.3">
      <c r="A4094"/>
      <c r="B4094"/>
      <c r="C4094"/>
      <c r="D4094" s="145"/>
      <c r="E4094" s="146"/>
      <c r="F4094" s="1"/>
      <c r="G4094"/>
    </row>
    <row r="4095" spans="1:7" x14ac:dyDescent="0.3">
      <c r="A4095"/>
      <c r="B4095"/>
      <c r="C4095"/>
      <c r="D4095" s="145"/>
      <c r="E4095" s="146"/>
      <c r="F4095" s="1"/>
      <c r="G4095"/>
    </row>
    <row r="4096" spans="1:7" x14ac:dyDescent="0.3">
      <c r="A4096"/>
      <c r="B4096"/>
      <c r="C4096"/>
      <c r="D4096" s="145"/>
      <c r="E4096" s="146"/>
      <c r="F4096" s="1"/>
      <c r="G4096"/>
    </row>
    <row r="4097" spans="1:7" x14ac:dyDescent="0.3">
      <c r="A4097"/>
      <c r="B4097"/>
      <c r="C4097"/>
      <c r="D4097" s="145"/>
      <c r="E4097" s="146"/>
      <c r="F4097" s="1"/>
      <c r="G4097"/>
    </row>
    <row r="4098" spans="1:7" x14ac:dyDescent="0.3">
      <c r="A4098"/>
      <c r="B4098"/>
      <c r="C4098"/>
      <c r="D4098" s="145"/>
      <c r="E4098" s="146"/>
      <c r="F4098" s="1"/>
      <c r="G4098"/>
    </row>
    <row r="4099" spans="1:7" x14ac:dyDescent="0.3">
      <c r="A4099"/>
      <c r="B4099"/>
      <c r="C4099"/>
      <c r="D4099" s="145"/>
      <c r="E4099" s="146"/>
      <c r="F4099" s="1"/>
      <c r="G4099"/>
    </row>
    <row r="4100" spans="1:7" x14ac:dyDescent="0.3">
      <c r="A4100"/>
      <c r="B4100"/>
      <c r="C4100"/>
      <c r="D4100" s="145"/>
      <c r="E4100" s="146"/>
      <c r="F4100" s="1"/>
      <c r="G4100"/>
    </row>
    <row r="4101" spans="1:7" x14ac:dyDescent="0.3">
      <c r="A4101"/>
      <c r="B4101"/>
      <c r="C4101"/>
      <c r="D4101" s="145"/>
      <c r="E4101" s="146"/>
      <c r="F4101" s="1"/>
      <c r="G4101"/>
    </row>
    <row r="4102" spans="1:7" x14ac:dyDescent="0.3">
      <c r="A4102"/>
      <c r="B4102"/>
      <c r="C4102"/>
      <c r="D4102" s="145"/>
      <c r="E4102" s="146"/>
      <c r="F4102" s="1"/>
      <c r="G4102"/>
    </row>
    <row r="4103" spans="1:7" x14ac:dyDescent="0.3">
      <c r="A4103"/>
      <c r="B4103"/>
      <c r="C4103"/>
      <c r="D4103" s="145"/>
      <c r="E4103" s="146"/>
      <c r="F4103" s="1"/>
      <c r="G4103"/>
    </row>
    <row r="4104" spans="1:7" x14ac:dyDescent="0.3">
      <c r="A4104"/>
      <c r="B4104"/>
      <c r="C4104"/>
      <c r="D4104" s="145"/>
      <c r="E4104" s="146"/>
      <c r="F4104" s="1"/>
      <c r="G4104"/>
    </row>
    <row r="4105" spans="1:7" x14ac:dyDescent="0.3">
      <c r="A4105"/>
      <c r="B4105"/>
      <c r="C4105"/>
      <c r="D4105" s="145"/>
      <c r="E4105" s="146"/>
      <c r="F4105" s="1"/>
      <c r="G4105"/>
    </row>
    <row r="4106" spans="1:7" x14ac:dyDescent="0.3">
      <c r="A4106"/>
      <c r="B4106"/>
      <c r="C4106"/>
      <c r="D4106" s="145"/>
      <c r="E4106" s="146"/>
      <c r="F4106" s="1"/>
      <c r="G4106"/>
    </row>
    <row r="4107" spans="1:7" x14ac:dyDescent="0.3">
      <c r="A4107"/>
      <c r="B4107"/>
      <c r="C4107"/>
      <c r="D4107" s="145"/>
      <c r="E4107" s="146"/>
      <c r="F4107" s="1"/>
      <c r="G4107"/>
    </row>
    <row r="4108" spans="1:7" x14ac:dyDescent="0.3">
      <c r="A4108"/>
      <c r="B4108"/>
      <c r="C4108"/>
      <c r="D4108" s="145"/>
      <c r="E4108" s="146"/>
      <c r="F4108" s="1"/>
      <c r="G4108"/>
    </row>
    <row r="4109" spans="1:7" x14ac:dyDescent="0.3">
      <c r="A4109"/>
      <c r="B4109"/>
      <c r="C4109"/>
      <c r="D4109" s="145"/>
      <c r="E4109" s="146"/>
      <c r="F4109" s="1"/>
      <c r="G4109"/>
    </row>
    <row r="4110" spans="1:7" x14ac:dyDescent="0.3">
      <c r="A4110"/>
      <c r="B4110"/>
      <c r="C4110"/>
      <c r="D4110" s="145"/>
      <c r="E4110" s="146"/>
      <c r="F4110" s="1"/>
      <c r="G4110"/>
    </row>
    <row r="4111" spans="1:7" x14ac:dyDescent="0.3">
      <c r="A4111"/>
      <c r="B4111"/>
      <c r="C4111"/>
      <c r="D4111" s="145"/>
      <c r="E4111" s="146"/>
      <c r="F4111" s="1"/>
      <c r="G4111"/>
    </row>
    <row r="4112" spans="1:7" x14ac:dyDescent="0.3">
      <c r="A4112"/>
      <c r="B4112"/>
      <c r="C4112"/>
      <c r="D4112" s="145"/>
      <c r="E4112" s="146"/>
      <c r="F4112" s="1"/>
      <c r="G4112"/>
    </row>
    <row r="4113" spans="1:7" x14ac:dyDescent="0.3">
      <c r="A4113"/>
      <c r="B4113"/>
      <c r="C4113"/>
      <c r="D4113" s="145"/>
      <c r="E4113" s="146"/>
      <c r="F4113" s="1"/>
      <c r="G4113"/>
    </row>
    <row r="4114" spans="1:7" x14ac:dyDescent="0.3">
      <c r="A4114"/>
      <c r="B4114"/>
      <c r="C4114"/>
      <c r="D4114" s="145"/>
      <c r="E4114" s="146"/>
      <c r="F4114" s="1"/>
      <c r="G4114"/>
    </row>
    <row r="4115" spans="1:7" x14ac:dyDescent="0.3">
      <c r="A4115"/>
      <c r="B4115"/>
      <c r="C4115"/>
      <c r="D4115" s="145"/>
      <c r="E4115" s="146"/>
      <c r="F4115" s="1"/>
      <c r="G4115"/>
    </row>
    <row r="4116" spans="1:7" x14ac:dyDescent="0.3">
      <c r="A4116"/>
      <c r="B4116"/>
      <c r="C4116"/>
      <c r="D4116" s="145"/>
      <c r="E4116" s="146"/>
      <c r="F4116" s="1"/>
      <c r="G4116"/>
    </row>
    <row r="4117" spans="1:7" x14ac:dyDescent="0.3">
      <c r="A4117"/>
      <c r="B4117"/>
      <c r="C4117"/>
      <c r="D4117" s="145"/>
      <c r="E4117" s="146"/>
      <c r="F4117" s="1"/>
      <c r="G4117"/>
    </row>
    <row r="4118" spans="1:7" x14ac:dyDescent="0.3">
      <c r="A4118"/>
      <c r="B4118"/>
      <c r="C4118"/>
      <c r="D4118" s="145"/>
      <c r="E4118" s="146"/>
      <c r="F4118" s="1"/>
      <c r="G4118"/>
    </row>
    <row r="4119" spans="1:7" x14ac:dyDescent="0.3">
      <c r="A4119"/>
      <c r="B4119"/>
      <c r="C4119"/>
      <c r="D4119" s="145"/>
      <c r="E4119" s="146"/>
      <c r="F4119" s="1"/>
      <c r="G4119"/>
    </row>
    <row r="4120" spans="1:7" x14ac:dyDescent="0.3">
      <c r="A4120"/>
      <c r="B4120"/>
      <c r="C4120"/>
      <c r="D4120" s="145"/>
      <c r="E4120" s="146"/>
      <c r="F4120" s="1"/>
      <c r="G4120"/>
    </row>
    <row r="4121" spans="1:7" x14ac:dyDescent="0.3">
      <c r="A4121"/>
      <c r="B4121"/>
      <c r="C4121"/>
      <c r="D4121" s="145"/>
      <c r="E4121" s="146"/>
      <c r="F4121" s="1"/>
      <c r="G4121"/>
    </row>
    <row r="4122" spans="1:7" x14ac:dyDescent="0.3">
      <c r="A4122"/>
      <c r="B4122"/>
      <c r="C4122"/>
      <c r="D4122" s="145"/>
      <c r="E4122" s="146"/>
      <c r="F4122" s="1"/>
      <c r="G4122"/>
    </row>
    <row r="4123" spans="1:7" x14ac:dyDescent="0.3">
      <c r="A4123"/>
      <c r="B4123"/>
      <c r="C4123"/>
      <c r="D4123" s="145"/>
      <c r="E4123" s="146"/>
      <c r="F4123" s="1"/>
      <c r="G4123"/>
    </row>
    <row r="4124" spans="1:7" x14ac:dyDescent="0.3">
      <c r="A4124"/>
      <c r="B4124"/>
      <c r="C4124"/>
      <c r="D4124" s="145"/>
      <c r="E4124" s="146"/>
      <c r="F4124" s="1"/>
      <c r="G4124"/>
    </row>
    <row r="4125" spans="1:7" x14ac:dyDescent="0.3">
      <c r="A4125"/>
      <c r="B4125"/>
      <c r="C4125"/>
      <c r="D4125" s="145"/>
      <c r="E4125" s="146"/>
      <c r="F4125" s="1"/>
      <c r="G4125"/>
    </row>
    <row r="4126" spans="1:7" x14ac:dyDescent="0.3">
      <c r="A4126"/>
      <c r="B4126"/>
      <c r="C4126"/>
      <c r="D4126" s="145"/>
      <c r="E4126" s="146"/>
      <c r="F4126" s="1"/>
      <c r="G4126"/>
    </row>
    <row r="4127" spans="1:7" x14ac:dyDescent="0.3">
      <c r="A4127"/>
      <c r="B4127"/>
      <c r="C4127"/>
      <c r="D4127" s="145"/>
      <c r="E4127" s="146"/>
      <c r="F4127" s="1"/>
      <c r="G4127"/>
    </row>
    <row r="4128" spans="1:7" x14ac:dyDescent="0.3">
      <c r="A4128"/>
      <c r="B4128"/>
      <c r="C4128"/>
      <c r="D4128" s="145"/>
      <c r="E4128" s="146"/>
      <c r="F4128" s="1"/>
      <c r="G4128"/>
    </row>
    <row r="4129" spans="1:7" x14ac:dyDescent="0.3">
      <c r="A4129"/>
      <c r="B4129"/>
      <c r="C4129"/>
      <c r="D4129" s="145"/>
      <c r="E4129" s="146"/>
      <c r="F4129" s="1"/>
      <c r="G4129"/>
    </row>
    <row r="4130" spans="1:7" x14ac:dyDescent="0.3">
      <c r="A4130"/>
      <c r="B4130"/>
      <c r="C4130"/>
      <c r="D4130" s="145"/>
      <c r="E4130" s="146"/>
      <c r="F4130" s="1"/>
      <c r="G4130"/>
    </row>
    <row r="4131" spans="1:7" x14ac:dyDescent="0.3">
      <c r="A4131"/>
      <c r="B4131"/>
      <c r="C4131"/>
      <c r="D4131" s="145"/>
      <c r="E4131" s="146"/>
      <c r="F4131" s="1"/>
      <c r="G4131"/>
    </row>
    <row r="4132" spans="1:7" x14ac:dyDescent="0.3">
      <c r="A4132"/>
      <c r="B4132"/>
      <c r="C4132"/>
      <c r="D4132" s="145"/>
      <c r="E4132" s="146"/>
      <c r="F4132" s="1"/>
      <c r="G4132"/>
    </row>
    <row r="4133" spans="1:7" x14ac:dyDescent="0.3">
      <c r="A4133"/>
      <c r="B4133"/>
      <c r="C4133"/>
      <c r="D4133" s="145"/>
      <c r="E4133" s="146"/>
      <c r="F4133" s="1"/>
      <c r="G4133"/>
    </row>
    <row r="4134" spans="1:7" x14ac:dyDescent="0.3">
      <c r="A4134"/>
      <c r="B4134"/>
      <c r="C4134"/>
      <c r="D4134" s="145"/>
      <c r="E4134" s="146"/>
      <c r="F4134" s="1"/>
      <c r="G4134"/>
    </row>
    <row r="4135" spans="1:7" x14ac:dyDescent="0.3">
      <c r="A4135"/>
      <c r="B4135"/>
      <c r="C4135"/>
      <c r="D4135" s="145"/>
      <c r="E4135" s="146"/>
      <c r="F4135" s="1"/>
      <c r="G4135"/>
    </row>
    <row r="4136" spans="1:7" x14ac:dyDescent="0.3">
      <c r="A4136"/>
      <c r="B4136"/>
      <c r="C4136"/>
      <c r="D4136" s="145"/>
      <c r="E4136" s="146"/>
      <c r="F4136" s="1"/>
      <c r="G4136"/>
    </row>
    <row r="4137" spans="1:7" x14ac:dyDescent="0.3">
      <c r="A4137"/>
      <c r="B4137"/>
      <c r="C4137"/>
      <c r="D4137" s="145"/>
      <c r="E4137" s="146"/>
      <c r="F4137" s="1"/>
      <c r="G4137"/>
    </row>
    <row r="4138" spans="1:7" x14ac:dyDescent="0.3">
      <c r="A4138"/>
      <c r="B4138"/>
      <c r="C4138"/>
      <c r="D4138" s="145"/>
      <c r="E4138" s="146"/>
      <c r="F4138" s="1"/>
      <c r="G4138"/>
    </row>
    <row r="4139" spans="1:7" x14ac:dyDescent="0.3">
      <c r="A4139"/>
      <c r="B4139"/>
      <c r="C4139"/>
      <c r="D4139" s="145"/>
      <c r="E4139" s="146"/>
      <c r="F4139" s="1"/>
      <c r="G4139"/>
    </row>
    <row r="4140" spans="1:7" x14ac:dyDescent="0.3">
      <c r="A4140"/>
      <c r="B4140"/>
      <c r="C4140"/>
      <c r="D4140" s="145"/>
      <c r="E4140" s="146"/>
      <c r="F4140" s="1"/>
      <c r="G4140"/>
    </row>
    <row r="4141" spans="1:7" x14ac:dyDescent="0.3">
      <c r="A4141"/>
      <c r="B4141"/>
      <c r="C4141"/>
      <c r="D4141" s="145"/>
      <c r="E4141" s="146"/>
      <c r="F4141" s="1"/>
      <c r="G4141"/>
    </row>
    <row r="4142" spans="1:7" x14ac:dyDescent="0.3">
      <c r="A4142"/>
      <c r="B4142"/>
      <c r="C4142"/>
      <c r="D4142" s="145"/>
      <c r="E4142" s="146"/>
      <c r="F4142" s="1"/>
      <c r="G4142"/>
    </row>
    <row r="4143" spans="1:7" x14ac:dyDescent="0.3">
      <c r="A4143"/>
      <c r="B4143"/>
      <c r="C4143"/>
      <c r="D4143" s="145"/>
      <c r="E4143" s="146"/>
      <c r="F4143" s="1"/>
      <c r="G4143"/>
    </row>
    <row r="4144" spans="1:7" x14ac:dyDescent="0.3">
      <c r="A4144"/>
      <c r="B4144"/>
      <c r="C4144"/>
      <c r="D4144" s="145"/>
      <c r="E4144" s="146"/>
      <c r="F4144" s="1"/>
      <c r="G4144"/>
    </row>
    <row r="4145" spans="1:7" x14ac:dyDescent="0.3">
      <c r="A4145"/>
      <c r="B4145"/>
      <c r="C4145"/>
      <c r="D4145" s="145"/>
      <c r="E4145" s="146"/>
      <c r="F4145" s="1"/>
      <c r="G4145"/>
    </row>
    <row r="4146" spans="1:7" x14ac:dyDescent="0.3">
      <c r="A4146"/>
      <c r="B4146"/>
      <c r="C4146"/>
      <c r="D4146" s="145"/>
      <c r="E4146" s="146"/>
      <c r="F4146" s="1"/>
      <c r="G4146"/>
    </row>
    <row r="4147" spans="1:7" x14ac:dyDescent="0.3">
      <c r="A4147"/>
      <c r="B4147"/>
      <c r="C4147"/>
      <c r="D4147" s="145"/>
      <c r="E4147" s="146"/>
      <c r="F4147" s="1"/>
      <c r="G4147"/>
    </row>
    <row r="4148" spans="1:7" x14ac:dyDescent="0.3">
      <c r="A4148"/>
      <c r="B4148"/>
      <c r="C4148"/>
      <c r="D4148" s="145"/>
      <c r="E4148" s="146"/>
      <c r="F4148" s="1"/>
      <c r="G4148"/>
    </row>
    <row r="4149" spans="1:7" x14ac:dyDescent="0.3">
      <c r="A4149"/>
      <c r="B4149"/>
      <c r="C4149"/>
      <c r="D4149" s="145"/>
      <c r="E4149" s="146"/>
      <c r="F4149" s="1"/>
      <c r="G4149"/>
    </row>
    <row r="4150" spans="1:7" x14ac:dyDescent="0.3">
      <c r="A4150"/>
      <c r="B4150"/>
      <c r="C4150"/>
      <c r="D4150" s="145"/>
      <c r="E4150" s="146"/>
      <c r="F4150" s="1"/>
      <c r="G4150"/>
    </row>
    <row r="4151" spans="1:7" x14ac:dyDescent="0.3">
      <c r="A4151"/>
      <c r="B4151"/>
      <c r="C4151"/>
      <c r="D4151" s="145"/>
      <c r="E4151" s="146"/>
      <c r="F4151" s="1"/>
      <c r="G4151"/>
    </row>
    <row r="4152" spans="1:7" x14ac:dyDescent="0.3">
      <c r="A4152"/>
      <c r="B4152"/>
      <c r="C4152"/>
      <c r="D4152" s="145"/>
      <c r="E4152" s="146"/>
      <c r="F4152" s="1"/>
      <c r="G4152"/>
    </row>
    <row r="4153" spans="1:7" x14ac:dyDescent="0.3">
      <c r="A4153"/>
      <c r="B4153"/>
      <c r="C4153"/>
      <c r="D4153" s="145"/>
      <c r="E4153" s="146"/>
      <c r="F4153" s="1"/>
      <c r="G4153"/>
    </row>
    <row r="4154" spans="1:7" x14ac:dyDescent="0.3">
      <c r="A4154"/>
      <c r="B4154"/>
      <c r="C4154"/>
      <c r="D4154" s="145"/>
      <c r="E4154" s="146"/>
      <c r="F4154" s="1"/>
      <c r="G4154"/>
    </row>
    <row r="4155" spans="1:7" x14ac:dyDescent="0.3">
      <c r="A4155"/>
      <c r="B4155"/>
      <c r="C4155"/>
      <c r="D4155" s="145"/>
      <c r="E4155" s="146"/>
      <c r="F4155" s="1"/>
      <c r="G4155"/>
    </row>
    <row r="4156" spans="1:7" x14ac:dyDescent="0.3">
      <c r="A4156"/>
      <c r="B4156"/>
      <c r="C4156"/>
      <c r="D4156" s="145"/>
      <c r="E4156" s="146"/>
      <c r="F4156" s="1"/>
      <c r="G4156"/>
    </row>
    <row r="4157" spans="1:7" x14ac:dyDescent="0.3">
      <c r="A4157"/>
      <c r="B4157"/>
      <c r="C4157"/>
      <c r="D4157" s="145"/>
      <c r="E4157" s="146"/>
      <c r="F4157" s="1"/>
      <c r="G4157"/>
    </row>
    <row r="4158" spans="1:7" x14ac:dyDescent="0.3">
      <c r="A4158"/>
      <c r="B4158"/>
      <c r="C4158"/>
      <c r="D4158" s="145"/>
      <c r="E4158" s="146"/>
      <c r="F4158" s="1"/>
      <c r="G4158"/>
    </row>
    <row r="4159" spans="1:7" x14ac:dyDescent="0.3">
      <c r="A4159"/>
      <c r="B4159"/>
      <c r="C4159"/>
      <c r="D4159" s="145"/>
      <c r="E4159" s="146"/>
      <c r="F4159" s="1"/>
      <c r="G4159"/>
    </row>
    <row r="4160" spans="1:7" x14ac:dyDescent="0.3">
      <c r="A4160"/>
      <c r="B4160"/>
      <c r="C4160"/>
      <c r="D4160" s="145"/>
      <c r="E4160" s="146"/>
      <c r="F4160" s="1"/>
      <c r="G4160"/>
    </row>
    <row r="4161" spans="1:7" x14ac:dyDescent="0.3">
      <c r="A4161"/>
      <c r="B4161"/>
      <c r="C4161"/>
      <c r="D4161" s="145"/>
      <c r="E4161" s="146"/>
      <c r="F4161" s="1"/>
      <c r="G4161"/>
    </row>
    <row r="4162" spans="1:7" x14ac:dyDescent="0.3">
      <c r="A4162"/>
      <c r="B4162"/>
      <c r="C4162"/>
      <c r="D4162" s="145"/>
      <c r="E4162" s="146"/>
      <c r="F4162" s="1"/>
      <c r="G4162"/>
    </row>
    <row r="4163" spans="1:7" x14ac:dyDescent="0.3">
      <c r="A4163"/>
      <c r="B4163"/>
      <c r="C4163"/>
      <c r="D4163" s="145"/>
      <c r="E4163" s="146"/>
      <c r="F4163" s="1"/>
      <c r="G4163"/>
    </row>
    <row r="4164" spans="1:7" x14ac:dyDescent="0.3">
      <c r="A4164"/>
      <c r="B4164"/>
      <c r="C4164"/>
      <c r="D4164" s="145"/>
      <c r="E4164" s="146"/>
      <c r="F4164" s="1"/>
      <c r="G4164"/>
    </row>
    <row r="4165" spans="1:7" x14ac:dyDescent="0.3">
      <c r="A4165"/>
      <c r="B4165"/>
      <c r="C4165"/>
      <c r="D4165" s="145"/>
      <c r="E4165" s="146"/>
      <c r="F4165" s="1"/>
      <c r="G4165"/>
    </row>
    <row r="4166" spans="1:7" x14ac:dyDescent="0.3">
      <c r="A4166"/>
      <c r="B4166"/>
      <c r="C4166"/>
      <c r="D4166" s="145"/>
      <c r="E4166" s="146"/>
      <c r="F4166" s="1"/>
      <c r="G4166"/>
    </row>
    <row r="4167" spans="1:7" x14ac:dyDescent="0.3">
      <c r="A4167"/>
      <c r="B4167"/>
      <c r="C4167"/>
      <c r="D4167" s="145"/>
      <c r="E4167" s="146"/>
      <c r="F4167" s="1"/>
      <c r="G4167"/>
    </row>
    <row r="4168" spans="1:7" x14ac:dyDescent="0.3">
      <c r="A4168"/>
      <c r="B4168"/>
      <c r="C4168"/>
      <c r="D4168" s="145"/>
      <c r="E4168" s="146"/>
      <c r="F4168" s="1"/>
      <c r="G4168"/>
    </row>
    <row r="4169" spans="1:7" x14ac:dyDescent="0.3">
      <c r="A4169"/>
      <c r="B4169"/>
      <c r="C4169"/>
      <c r="D4169" s="145"/>
      <c r="E4169" s="146"/>
      <c r="F4169" s="1"/>
      <c r="G4169"/>
    </row>
    <row r="4170" spans="1:7" x14ac:dyDescent="0.3">
      <c r="A4170"/>
      <c r="B4170"/>
      <c r="C4170"/>
      <c r="D4170" s="145"/>
      <c r="E4170" s="146"/>
      <c r="F4170" s="1"/>
      <c r="G4170"/>
    </row>
    <row r="4171" spans="1:7" x14ac:dyDescent="0.3">
      <c r="A4171"/>
      <c r="B4171"/>
      <c r="C4171"/>
      <c r="D4171" s="145"/>
      <c r="E4171" s="146"/>
      <c r="F4171" s="1"/>
      <c r="G4171"/>
    </row>
    <row r="4172" spans="1:7" x14ac:dyDescent="0.3">
      <c r="A4172"/>
      <c r="B4172"/>
      <c r="C4172"/>
      <c r="D4172" s="145"/>
      <c r="E4172" s="146"/>
      <c r="F4172" s="1"/>
      <c r="G4172"/>
    </row>
    <row r="4173" spans="1:7" x14ac:dyDescent="0.3">
      <c r="A4173"/>
      <c r="B4173"/>
      <c r="C4173"/>
      <c r="D4173" s="145"/>
      <c r="E4173" s="146"/>
      <c r="F4173" s="1"/>
      <c r="G4173"/>
    </row>
    <row r="4174" spans="1:7" x14ac:dyDescent="0.3">
      <c r="A4174"/>
      <c r="B4174"/>
      <c r="C4174"/>
      <c r="D4174" s="145"/>
      <c r="E4174" s="146"/>
      <c r="F4174" s="1"/>
      <c r="G4174"/>
    </row>
    <row r="4175" spans="1:7" x14ac:dyDescent="0.3">
      <c r="A4175"/>
      <c r="B4175"/>
      <c r="C4175"/>
      <c r="D4175" s="145"/>
      <c r="E4175" s="146"/>
      <c r="F4175" s="1"/>
      <c r="G4175"/>
    </row>
    <row r="4176" spans="1:7" x14ac:dyDescent="0.3">
      <c r="A4176"/>
      <c r="B4176"/>
      <c r="C4176"/>
      <c r="D4176" s="145"/>
      <c r="E4176" s="146"/>
      <c r="F4176" s="1"/>
      <c r="G4176"/>
    </row>
    <row r="4177" spans="1:7" x14ac:dyDescent="0.3">
      <c r="A4177"/>
      <c r="B4177"/>
      <c r="C4177"/>
      <c r="D4177" s="145"/>
      <c r="E4177" s="146"/>
      <c r="F4177" s="1"/>
      <c r="G4177"/>
    </row>
    <row r="4178" spans="1:7" x14ac:dyDescent="0.3">
      <c r="A4178"/>
      <c r="B4178"/>
      <c r="C4178"/>
      <c r="D4178" s="145"/>
      <c r="E4178" s="146"/>
      <c r="F4178" s="1"/>
      <c r="G4178"/>
    </row>
    <row r="4179" spans="1:7" x14ac:dyDescent="0.3">
      <c r="A4179"/>
      <c r="B4179"/>
      <c r="C4179"/>
      <c r="D4179" s="145"/>
      <c r="E4179" s="146"/>
      <c r="F4179" s="1"/>
      <c r="G4179"/>
    </row>
    <row r="4180" spans="1:7" x14ac:dyDescent="0.3">
      <c r="A4180"/>
      <c r="B4180"/>
      <c r="C4180"/>
      <c r="D4180" s="145"/>
      <c r="E4180" s="146"/>
      <c r="F4180" s="1"/>
      <c r="G4180"/>
    </row>
    <row r="4181" spans="1:7" x14ac:dyDescent="0.3">
      <c r="A4181"/>
      <c r="B4181"/>
      <c r="C4181"/>
      <c r="D4181" s="145"/>
      <c r="E4181" s="146"/>
      <c r="F4181" s="1"/>
      <c r="G4181"/>
    </row>
    <row r="4182" spans="1:7" x14ac:dyDescent="0.3">
      <c r="A4182"/>
      <c r="B4182"/>
      <c r="C4182"/>
      <c r="D4182" s="145"/>
      <c r="E4182" s="146"/>
      <c r="F4182" s="1"/>
      <c r="G4182"/>
    </row>
    <row r="4183" spans="1:7" x14ac:dyDescent="0.3">
      <c r="A4183"/>
      <c r="B4183"/>
      <c r="C4183"/>
      <c r="D4183" s="145"/>
      <c r="E4183" s="146"/>
      <c r="F4183" s="1"/>
      <c r="G4183"/>
    </row>
    <row r="4184" spans="1:7" x14ac:dyDescent="0.3">
      <c r="A4184"/>
      <c r="B4184"/>
      <c r="C4184"/>
      <c r="D4184" s="145"/>
      <c r="E4184" s="146"/>
      <c r="F4184" s="1"/>
      <c r="G4184"/>
    </row>
    <row r="4185" spans="1:7" x14ac:dyDescent="0.3">
      <c r="A4185"/>
      <c r="B4185"/>
      <c r="C4185"/>
      <c r="D4185" s="145"/>
      <c r="E4185" s="146"/>
      <c r="F4185" s="1"/>
      <c r="G4185"/>
    </row>
    <row r="4186" spans="1:7" x14ac:dyDescent="0.3">
      <c r="A4186"/>
      <c r="B4186"/>
      <c r="C4186"/>
      <c r="D4186" s="145"/>
      <c r="E4186" s="146"/>
      <c r="F4186" s="1"/>
      <c r="G4186"/>
    </row>
    <row r="4187" spans="1:7" x14ac:dyDescent="0.3">
      <c r="A4187"/>
      <c r="B4187"/>
      <c r="C4187"/>
      <c r="D4187" s="145"/>
      <c r="E4187" s="146"/>
      <c r="F4187" s="1"/>
      <c r="G4187"/>
    </row>
    <row r="4188" spans="1:7" x14ac:dyDescent="0.3">
      <c r="A4188"/>
      <c r="B4188"/>
      <c r="C4188"/>
      <c r="D4188" s="145"/>
      <c r="E4188" s="146"/>
      <c r="F4188" s="1"/>
      <c r="G4188"/>
    </row>
    <row r="4189" spans="1:7" x14ac:dyDescent="0.3">
      <c r="A4189"/>
      <c r="B4189"/>
      <c r="C4189"/>
      <c r="D4189" s="145"/>
      <c r="E4189" s="146"/>
      <c r="F4189" s="1"/>
      <c r="G4189"/>
    </row>
    <row r="4190" spans="1:7" x14ac:dyDescent="0.3">
      <c r="A4190"/>
      <c r="B4190"/>
      <c r="C4190"/>
      <c r="D4190" s="145"/>
      <c r="E4190" s="146"/>
      <c r="F4190" s="1"/>
      <c r="G4190"/>
    </row>
    <row r="4191" spans="1:7" x14ac:dyDescent="0.3">
      <c r="A4191"/>
      <c r="B4191"/>
      <c r="C4191"/>
      <c r="D4191" s="145"/>
      <c r="E4191" s="146"/>
      <c r="F4191" s="1"/>
      <c r="G4191"/>
    </row>
    <row r="4192" spans="1:7" x14ac:dyDescent="0.3">
      <c r="A4192"/>
      <c r="B4192"/>
      <c r="C4192"/>
      <c r="D4192" s="145"/>
      <c r="E4192" s="146"/>
      <c r="F4192" s="1"/>
      <c r="G4192"/>
    </row>
    <row r="4193" spans="1:7" x14ac:dyDescent="0.3">
      <c r="A4193"/>
      <c r="B4193"/>
      <c r="C4193"/>
      <c r="D4193" s="145"/>
      <c r="E4193" s="146"/>
      <c r="F4193" s="1"/>
      <c r="G4193"/>
    </row>
    <row r="4194" spans="1:7" x14ac:dyDescent="0.3">
      <c r="A4194"/>
      <c r="B4194"/>
      <c r="C4194"/>
      <c r="D4194" s="145"/>
      <c r="E4194" s="146"/>
      <c r="F4194" s="1"/>
      <c r="G4194"/>
    </row>
    <row r="4195" spans="1:7" x14ac:dyDescent="0.3">
      <c r="A4195"/>
      <c r="B4195"/>
      <c r="C4195"/>
      <c r="D4195" s="145"/>
      <c r="E4195" s="146"/>
      <c r="F4195" s="1"/>
      <c r="G4195"/>
    </row>
    <row r="4196" spans="1:7" x14ac:dyDescent="0.3">
      <c r="A4196"/>
      <c r="B4196"/>
      <c r="C4196"/>
      <c r="D4196" s="145"/>
      <c r="E4196" s="146"/>
      <c r="F4196" s="1"/>
      <c r="G4196"/>
    </row>
    <row r="4197" spans="1:7" x14ac:dyDescent="0.3">
      <c r="A4197"/>
      <c r="B4197"/>
      <c r="C4197"/>
      <c r="D4197" s="145"/>
      <c r="E4197" s="146"/>
      <c r="F4197" s="1"/>
      <c r="G4197"/>
    </row>
    <row r="4198" spans="1:7" x14ac:dyDescent="0.3">
      <c r="A4198"/>
      <c r="B4198"/>
      <c r="C4198"/>
      <c r="D4198" s="145"/>
      <c r="E4198" s="146"/>
      <c r="F4198" s="1"/>
      <c r="G4198"/>
    </row>
    <row r="4199" spans="1:7" x14ac:dyDescent="0.3">
      <c r="A4199"/>
      <c r="B4199"/>
      <c r="C4199"/>
      <c r="D4199" s="145"/>
      <c r="E4199" s="146"/>
      <c r="F4199" s="1"/>
      <c r="G4199"/>
    </row>
    <row r="4200" spans="1:7" x14ac:dyDescent="0.3">
      <c r="A4200"/>
      <c r="B4200"/>
      <c r="C4200"/>
      <c r="D4200" s="145"/>
      <c r="E4200" s="146"/>
      <c r="F4200" s="1"/>
      <c r="G4200"/>
    </row>
    <row r="4201" spans="1:7" x14ac:dyDescent="0.3">
      <c r="A4201"/>
      <c r="B4201"/>
      <c r="C4201"/>
      <c r="D4201" s="145"/>
      <c r="E4201" s="146"/>
      <c r="F4201" s="1"/>
      <c r="G4201"/>
    </row>
    <row r="4202" spans="1:7" x14ac:dyDescent="0.3">
      <c r="A4202"/>
      <c r="B4202"/>
      <c r="C4202"/>
      <c r="D4202" s="145"/>
      <c r="E4202" s="146"/>
      <c r="F4202" s="1"/>
      <c r="G4202"/>
    </row>
    <row r="4203" spans="1:7" x14ac:dyDescent="0.3">
      <c r="A4203"/>
      <c r="B4203"/>
      <c r="C4203"/>
      <c r="D4203" s="145"/>
      <c r="E4203" s="146"/>
      <c r="F4203" s="1"/>
      <c r="G4203"/>
    </row>
    <row r="4204" spans="1:7" x14ac:dyDescent="0.3">
      <c r="A4204"/>
      <c r="B4204"/>
      <c r="C4204"/>
      <c r="D4204" s="145"/>
      <c r="E4204" s="146"/>
      <c r="F4204" s="1"/>
      <c r="G4204"/>
    </row>
    <row r="4205" spans="1:7" x14ac:dyDescent="0.3">
      <c r="A4205"/>
      <c r="B4205"/>
      <c r="C4205"/>
      <c r="D4205" s="145"/>
      <c r="E4205" s="146"/>
      <c r="F4205" s="1"/>
      <c r="G4205"/>
    </row>
    <row r="4206" spans="1:7" x14ac:dyDescent="0.3">
      <c r="A4206"/>
      <c r="B4206"/>
      <c r="C4206"/>
      <c r="D4206" s="145"/>
      <c r="E4206" s="146"/>
      <c r="F4206" s="1"/>
      <c r="G4206"/>
    </row>
    <row r="4207" spans="1:7" x14ac:dyDescent="0.3">
      <c r="A4207"/>
      <c r="B4207"/>
      <c r="C4207"/>
      <c r="D4207" s="145"/>
      <c r="E4207" s="146"/>
      <c r="F4207" s="1"/>
      <c r="G4207"/>
    </row>
    <row r="4208" spans="1:7" x14ac:dyDescent="0.3">
      <c r="A4208"/>
      <c r="B4208"/>
      <c r="C4208"/>
      <c r="D4208" s="145"/>
      <c r="E4208" s="146"/>
      <c r="F4208" s="1"/>
      <c r="G4208"/>
    </row>
    <row r="4209" spans="1:7" x14ac:dyDescent="0.3">
      <c r="A4209"/>
      <c r="B4209"/>
      <c r="C4209"/>
      <c r="D4209" s="145"/>
      <c r="E4209" s="146"/>
      <c r="F4209" s="1"/>
      <c r="G4209"/>
    </row>
    <row r="4210" spans="1:7" x14ac:dyDescent="0.3">
      <c r="A4210"/>
      <c r="B4210"/>
      <c r="C4210"/>
      <c r="D4210" s="145"/>
      <c r="E4210" s="146"/>
      <c r="F4210" s="1"/>
      <c r="G4210"/>
    </row>
    <row r="4211" spans="1:7" x14ac:dyDescent="0.3">
      <c r="A4211"/>
      <c r="B4211"/>
      <c r="C4211"/>
      <c r="D4211" s="145"/>
      <c r="E4211" s="146"/>
      <c r="F4211" s="1"/>
      <c r="G4211"/>
    </row>
    <row r="4212" spans="1:7" x14ac:dyDescent="0.3">
      <c r="A4212"/>
      <c r="B4212"/>
      <c r="C4212"/>
      <c r="D4212" s="145"/>
      <c r="E4212" s="146"/>
      <c r="F4212" s="1"/>
      <c r="G4212"/>
    </row>
    <row r="4213" spans="1:7" x14ac:dyDescent="0.3">
      <c r="A4213"/>
      <c r="B4213"/>
      <c r="C4213"/>
      <c r="D4213" s="145"/>
      <c r="E4213" s="146"/>
      <c r="F4213" s="1"/>
      <c r="G4213"/>
    </row>
    <row r="4214" spans="1:7" x14ac:dyDescent="0.3">
      <c r="A4214"/>
      <c r="B4214"/>
      <c r="C4214"/>
      <c r="D4214" s="145"/>
      <c r="E4214" s="146"/>
      <c r="F4214" s="1"/>
      <c r="G4214"/>
    </row>
    <row r="4215" spans="1:7" x14ac:dyDescent="0.3">
      <c r="A4215"/>
      <c r="B4215"/>
      <c r="C4215"/>
      <c r="D4215" s="145"/>
      <c r="E4215" s="146"/>
      <c r="F4215" s="1"/>
      <c r="G4215"/>
    </row>
    <row r="4216" spans="1:7" x14ac:dyDescent="0.3">
      <c r="A4216"/>
      <c r="B4216"/>
      <c r="C4216"/>
      <c r="D4216" s="145"/>
      <c r="E4216" s="146"/>
      <c r="F4216" s="1"/>
      <c r="G4216"/>
    </row>
    <row r="4217" spans="1:7" x14ac:dyDescent="0.3">
      <c r="A4217"/>
      <c r="B4217"/>
      <c r="C4217"/>
      <c r="D4217" s="145"/>
      <c r="E4217" s="146"/>
      <c r="F4217" s="1"/>
      <c r="G4217"/>
    </row>
    <row r="4218" spans="1:7" x14ac:dyDescent="0.3">
      <c r="A4218"/>
      <c r="B4218"/>
      <c r="C4218"/>
      <c r="D4218" s="145"/>
      <c r="E4218" s="146"/>
      <c r="F4218" s="1"/>
      <c r="G4218"/>
    </row>
    <row r="4219" spans="1:7" x14ac:dyDescent="0.3">
      <c r="A4219"/>
      <c r="B4219"/>
      <c r="C4219"/>
      <c r="D4219" s="145"/>
      <c r="E4219" s="146"/>
      <c r="F4219" s="1"/>
      <c r="G4219"/>
    </row>
    <row r="4220" spans="1:7" x14ac:dyDescent="0.3">
      <c r="A4220"/>
      <c r="B4220"/>
      <c r="C4220"/>
      <c r="D4220" s="145"/>
      <c r="E4220" s="146"/>
      <c r="F4220" s="1"/>
      <c r="G4220"/>
    </row>
    <row r="4221" spans="1:7" x14ac:dyDescent="0.3">
      <c r="A4221"/>
      <c r="B4221"/>
      <c r="C4221"/>
      <c r="D4221" s="145"/>
      <c r="E4221" s="146"/>
      <c r="F4221" s="1"/>
      <c r="G4221"/>
    </row>
    <row r="4222" spans="1:7" x14ac:dyDescent="0.3">
      <c r="A4222"/>
      <c r="B4222"/>
      <c r="C4222"/>
      <c r="D4222" s="145"/>
      <c r="E4222" s="146"/>
      <c r="F4222" s="1"/>
      <c r="G4222"/>
    </row>
    <row r="4223" spans="1:7" x14ac:dyDescent="0.3">
      <c r="A4223"/>
      <c r="B4223"/>
      <c r="C4223"/>
      <c r="D4223" s="145"/>
      <c r="E4223" s="146"/>
      <c r="F4223" s="1"/>
      <c r="G4223"/>
    </row>
    <row r="4224" spans="1:7" x14ac:dyDescent="0.3">
      <c r="A4224"/>
      <c r="B4224"/>
      <c r="C4224"/>
      <c r="D4224" s="145"/>
      <c r="E4224" s="146"/>
      <c r="F4224" s="1"/>
      <c r="G4224"/>
    </row>
    <row r="4225" spans="1:7" x14ac:dyDescent="0.3">
      <c r="A4225"/>
      <c r="B4225"/>
      <c r="C4225"/>
      <c r="D4225" s="145"/>
      <c r="E4225" s="146"/>
      <c r="F4225" s="1"/>
      <c r="G4225"/>
    </row>
    <row r="4226" spans="1:7" x14ac:dyDescent="0.3">
      <c r="A4226"/>
      <c r="B4226"/>
      <c r="C4226"/>
      <c r="D4226" s="145"/>
      <c r="E4226" s="146"/>
      <c r="F4226" s="1"/>
      <c r="G4226"/>
    </row>
    <row r="4227" spans="1:7" x14ac:dyDescent="0.3">
      <c r="A4227"/>
      <c r="B4227"/>
      <c r="C4227"/>
      <c r="D4227" s="145"/>
      <c r="E4227" s="146"/>
      <c r="F4227" s="1"/>
      <c r="G4227"/>
    </row>
    <row r="4228" spans="1:7" x14ac:dyDescent="0.3">
      <c r="A4228"/>
      <c r="B4228"/>
      <c r="C4228"/>
      <c r="D4228" s="145"/>
      <c r="E4228" s="146"/>
      <c r="F4228" s="1"/>
      <c r="G4228"/>
    </row>
    <row r="4229" spans="1:7" x14ac:dyDescent="0.3">
      <c r="A4229"/>
      <c r="B4229"/>
      <c r="C4229"/>
      <c r="D4229" s="145"/>
      <c r="E4229" s="146"/>
      <c r="F4229" s="1"/>
      <c r="G4229"/>
    </row>
    <row r="4230" spans="1:7" x14ac:dyDescent="0.3">
      <c r="A4230"/>
      <c r="B4230"/>
      <c r="C4230"/>
      <c r="D4230" s="145"/>
      <c r="E4230" s="146"/>
      <c r="F4230" s="1"/>
      <c r="G4230"/>
    </row>
    <row r="4231" spans="1:7" x14ac:dyDescent="0.3">
      <c r="A4231"/>
      <c r="B4231"/>
      <c r="C4231"/>
      <c r="D4231" s="145"/>
      <c r="E4231" s="146"/>
      <c r="F4231" s="1"/>
      <c r="G4231"/>
    </row>
    <row r="4232" spans="1:7" x14ac:dyDescent="0.3">
      <c r="A4232"/>
      <c r="B4232"/>
      <c r="C4232"/>
      <c r="D4232" s="145"/>
      <c r="E4232" s="146"/>
      <c r="F4232" s="1"/>
      <c r="G4232"/>
    </row>
    <row r="4233" spans="1:7" x14ac:dyDescent="0.3">
      <c r="A4233"/>
      <c r="B4233"/>
      <c r="C4233"/>
      <c r="D4233" s="145"/>
      <c r="E4233" s="146"/>
      <c r="F4233" s="1"/>
      <c r="G4233"/>
    </row>
    <row r="4234" spans="1:7" x14ac:dyDescent="0.3">
      <c r="A4234"/>
      <c r="B4234"/>
      <c r="C4234"/>
      <c r="D4234" s="145"/>
      <c r="E4234" s="146"/>
      <c r="F4234" s="1"/>
      <c r="G4234"/>
    </row>
    <row r="4235" spans="1:7" x14ac:dyDescent="0.3">
      <c r="A4235"/>
      <c r="B4235"/>
      <c r="C4235"/>
      <c r="D4235" s="145"/>
      <c r="E4235" s="146"/>
      <c r="F4235" s="1"/>
      <c r="G4235"/>
    </row>
    <row r="4236" spans="1:7" x14ac:dyDescent="0.3">
      <c r="A4236"/>
      <c r="B4236"/>
      <c r="C4236"/>
      <c r="D4236" s="145"/>
      <c r="E4236" s="146"/>
      <c r="F4236" s="1"/>
      <c r="G4236"/>
    </row>
    <row r="4237" spans="1:7" x14ac:dyDescent="0.3">
      <c r="A4237"/>
      <c r="B4237"/>
      <c r="C4237"/>
      <c r="D4237" s="145"/>
      <c r="E4237" s="146"/>
      <c r="F4237" s="1"/>
      <c r="G4237"/>
    </row>
    <row r="4238" spans="1:7" x14ac:dyDescent="0.3">
      <c r="A4238"/>
      <c r="B4238"/>
      <c r="C4238"/>
      <c r="D4238" s="145"/>
      <c r="E4238" s="146"/>
      <c r="F4238" s="1"/>
      <c r="G4238"/>
    </row>
    <row r="4239" spans="1:7" x14ac:dyDescent="0.3">
      <c r="A4239"/>
      <c r="B4239"/>
      <c r="C4239"/>
      <c r="D4239" s="145"/>
      <c r="E4239" s="146"/>
      <c r="F4239" s="1"/>
      <c r="G4239"/>
    </row>
    <row r="4240" spans="1:7" x14ac:dyDescent="0.3">
      <c r="A4240"/>
      <c r="B4240"/>
      <c r="C4240"/>
      <c r="D4240" s="145"/>
      <c r="E4240" s="146"/>
      <c r="F4240" s="1"/>
      <c r="G4240"/>
    </row>
    <row r="4241" spans="1:7" x14ac:dyDescent="0.3">
      <c r="A4241"/>
      <c r="B4241"/>
      <c r="C4241"/>
      <c r="D4241" s="145"/>
      <c r="E4241" s="146"/>
      <c r="F4241" s="1"/>
      <c r="G4241"/>
    </row>
    <row r="4242" spans="1:7" x14ac:dyDescent="0.3">
      <c r="A4242"/>
      <c r="B4242"/>
      <c r="C4242"/>
      <c r="D4242" s="145"/>
      <c r="E4242" s="146"/>
      <c r="F4242" s="1"/>
      <c r="G4242"/>
    </row>
    <row r="4243" spans="1:7" x14ac:dyDescent="0.3">
      <c r="A4243"/>
      <c r="B4243"/>
      <c r="C4243"/>
      <c r="D4243" s="145"/>
      <c r="E4243" s="146"/>
      <c r="F4243" s="1"/>
      <c r="G4243"/>
    </row>
    <row r="4244" spans="1:7" x14ac:dyDescent="0.3">
      <c r="A4244"/>
      <c r="B4244"/>
      <c r="C4244"/>
      <c r="D4244" s="145"/>
      <c r="E4244" s="146"/>
      <c r="F4244" s="1"/>
      <c r="G4244"/>
    </row>
    <row r="4245" spans="1:7" x14ac:dyDescent="0.3">
      <c r="A4245"/>
      <c r="B4245"/>
      <c r="C4245"/>
      <c r="D4245" s="145"/>
      <c r="E4245" s="146"/>
      <c r="F4245" s="1"/>
      <c r="G4245"/>
    </row>
    <row r="4246" spans="1:7" x14ac:dyDescent="0.3">
      <c r="A4246"/>
      <c r="B4246"/>
      <c r="C4246"/>
      <c r="D4246" s="145"/>
      <c r="E4246" s="146"/>
      <c r="F4246" s="1"/>
      <c r="G4246"/>
    </row>
    <row r="4247" spans="1:7" x14ac:dyDescent="0.3">
      <c r="A4247"/>
      <c r="B4247"/>
      <c r="C4247"/>
      <c r="D4247" s="145"/>
      <c r="E4247" s="146"/>
      <c r="F4247" s="1"/>
      <c r="G4247"/>
    </row>
    <row r="4248" spans="1:7" x14ac:dyDescent="0.3">
      <c r="A4248"/>
      <c r="B4248"/>
      <c r="C4248"/>
      <c r="D4248" s="145"/>
      <c r="E4248" s="146"/>
      <c r="F4248" s="1"/>
      <c r="G4248"/>
    </row>
    <row r="4249" spans="1:7" x14ac:dyDescent="0.3">
      <c r="A4249"/>
      <c r="B4249"/>
      <c r="C4249"/>
      <c r="D4249" s="145"/>
      <c r="E4249" s="146"/>
      <c r="F4249" s="1"/>
      <c r="G4249"/>
    </row>
    <row r="4250" spans="1:7" x14ac:dyDescent="0.3">
      <c r="A4250"/>
      <c r="B4250"/>
      <c r="C4250"/>
      <c r="D4250" s="145"/>
      <c r="E4250" s="146"/>
      <c r="F4250" s="1"/>
      <c r="G4250"/>
    </row>
    <row r="4251" spans="1:7" x14ac:dyDescent="0.3">
      <c r="A4251"/>
      <c r="B4251"/>
      <c r="C4251"/>
      <c r="D4251" s="145"/>
      <c r="E4251" s="146"/>
      <c r="F4251" s="1"/>
      <c r="G4251"/>
    </row>
    <row r="4252" spans="1:7" x14ac:dyDescent="0.3">
      <c r="A4252"/>
      <c r="B4252"/>
      <c r="C4252"/>
      <c r="D4252" s="145"/>
      <c r="E4252" s="146"/>
      <c r="F4252" s="1"/>
      <c r="G4252"/>
    </row>
    <row r="4253" spans="1:7" x14ac:dyDescent="0.3">
      <c r="A4253"/>
      <c r="B4253"/>
      <c r="C4253"/>
      <c r="D4253" s="145"/>
      <c r="E4253" s="146"/>
      <c r="F4253" s="1"/>
      <c r="G4253"/>
    </row>
    <row r="4254" spans="1:7" x14ac:dyDescent="0.3">
      <c r="A4254"/>
      <c r="B4254"/>
      <c r="C4254"/>
      <c r="D4254" s="145"/>
      <c r="E4254" s="146"/>
      <c r="F4254" s="1"/>
      <c r="G4254"/>
    </row>
    <row r="4255" spans="1:7" x14ac:dyDescent="0.3">
      <c r="A4255"/>
      <c r="B4255"/>
      <c r="C4255"/>
      <c r="D4255" s="145"/>
      <c r="E4255" s="146"/>
      <c r="F4255" s="1"/>
      <c r="G4255"/>
    </row>
    <row r="4256" spans="1:7" x14ac:dyDescent="0.3">
      <c r="A4256"/>
      <c r="B4256"/>
      <c r="C4256"/>
      <c r="D4256" s="145"/>
      <c r="E4256" s="146"/>
      <c r="F4256" s="1"/>
      <c r="G4256"/>
    </row>
    <row r="4257" spans="1:7" x14ac:dyDescent="0.3">
      <c r="A4257"/>
      <c r="B4257"/>
      <c r="C4257"/>
      <c r="D4257" s="145"/>
      <c r="E4257" s="146"/>
      <c r="F4257" s="1"/>
      <c r="G4257"/>
    </row>
    <row r="4258" spans="1:7" x14ac:dyDescent="0.3">
      <c r="A4258"/>
      <c r="B4258"/>
      <c r="C4258"/>
      <c r="D4258" s="145"/>
      <c r="E4258" s="146"/>
      <c r="F4258" s="1"/>
      <c r="G4258"/>
    </row>
    <row r="4259" spans="1:7" x14ac:dyDescent="0.3">
      <c r="A4259"/>
      <c r="B4259"/>
      <c r="C4259"/>
      <c r="D4259" s="145"/>
      <c r="E4259" s="146"/>
      <c r="F4259" s="1"/>
      <c r="G4259"/>
    </row>
    <row r="4260" spans="1:7" x14ac:dyDescent="0.3">
      <c r="A4260"/>
      <c r="B4260"/>
      <c r="C4260"/>
      <c r="D4260" s="145"/>
      <c r="E4260" s="146"/>
      <c r="F4260" s="1"/>
      <c r="G4260"/>
    </row>
    <row r="4261" spans="1:7" x14ac:dyDescent="0.3">
      <c r="A4261"/>
      <c r="B4261"/>
      <c r="C4261"/>
      <c r="D4261" s="145"/>
      <c r="E4261" s="146"/>
      <c r="F4261" s="1"/>
      <c r="G4261"/>
    </row>
    <row r="4262" spans="1:7" x14ac:dyDescent="0.3">
      <c r="A4262"/>
      <c r="B4262"/>
      <c r="C4262"/>
      <c r="D4262" s="145"/>
      <c r="E4262" s="146"/>
      <c r="F4262" s="1"/>
      <c r="G4262"/>
    </row>
    <row r="4263" spans="1:7" x14ac:dyDescent="0.3">
      <c r="A4263"/>
      <c r="B4263"/>
      <c r="C4263"/>
      <c r="D4263" s="145"/>
      <c r="E4263" s="146"/>
      <c r="F4263" s="1"/>
      <c r="G4263"/>
    </row>
    <row r="4264" spans="1:7" x14ac:dyDescent="0.3">
      <c r="A4264"/>
      <c r="B4264"/>
      <c r="C4264"/>
      <c r="D4264" s="145"/>
      <c r="E4264" s="146"/>
      <c r="F4264" s="1"/>
      <c r="G4264"/>
    </row>
    <row r="4265" spans="1:7" x14ac:dyDescent="0.3">
      <c r="A4265"/>
      <c r="B4265"/>
      <c r="C4265"/>
      <c r="D4265" s="145"/>
      <c r="E4265" s="146"/>
      <c r="F4265" s="1"/>
      <c r="G4265"/>
    </row>
    <row r="4266" spans="1:7" x14ac:dyDescent="0.3">
      <c r="A4266"/>
      <c r="B4266"/>
      <c r="C4266"/>
      <c r="D4266" s="145"/>
      <c r="E4266" s="146"/>
      <c r="F4266" s="1"/>
      <c r="G4266"/>
    </row>
    <row r="4267" spans="1:7" x14ac:dyDescent="0.3">
      <c r="A4267"/>
      <c r="B4267"/>
      <c r="C4267"/>
      <c r="D4267" s="145"/>
      <c r="E4267" s="146"/>
      <c r="F4267" s="1"/>
      <c r="G4267"/>
    </row>
    <row r="4268" spans="1:7" x14ac:dyDescent="0.3">
      <c r="A4268"/>
      <c r="B4268"/>
      <c r="C4268"/>
      <c r="D4268" s="145"/>
      <c r="E4268" s="146"/>
      <c r="F4268" s="1"/>
      <c r="G4268"/>
    </row>
    <row r="4269" spans="1:7" x14ac:dyDescent="0.3">
      <c r="A4269"/>
      <c r="B4269"/>
      <c r="C4269"/>
      <c r="D4269" s="145"/>
      <c r="E4269" s="146"/>
      <c r="F4269" s="1"/>
      <c r="G4269"/>
    </row>
    <row r="4270" spans="1:7" x14ac:dyDescent="0.3">
      <c r="A4270"/>
      <c r="B4270"/>
      <c r="C4270"/>
      <c r="D4270" s="145"/>
      <c r="E4270" s="146"/>
      <c r="F4270" s="1"/>
      <c r="G4270"/>
    </row>
    <row r="4271" spans="1:7" x14ac:dyDescent="0.3">
      <c r="A4271"/>
      <c r="B4271"/>
      <c r="C4271"/>
      <c r="D4271" s="145"/>
      <c r="E4271" s="146"/>
      <c r="F4271" s="1"/>
      <c r="G4271"/>
    </row>
    <row r="4272" spans="1:7" x14ac:dyDescent="0.3">
      <c r="A4272"/>
      <c r="B4272"/>
      <c r="C4272"/>
      <c r="D4272" s="145"/>
      <c r="E4272" s="146"/>
      <c r="F4272" s="1"/>
      <c r="G4272"/>
    </row>
    <row r="4273" spans="1:7" x14ac:dyDescent="0.3">
      <c r="A4273"/>
      <c r="B4273"/>
      <c r="C4273"/>
      <c r="D4273" s="145"/>
      <c r="E4273" s="146"/>
      <c r="F4273" s="1"/>
      <c r="G4273"/>
    </row>
    <row r="4274" spans="1:7" x14ac:dyDescent="0.3">
      <c r="A4274"/>
      <c r="B4274"/>
      <c r="C4274"/>
      <c r="D4274" s="145"/>
      <c r="E4274" s="146"/>
      <c r="F4274" s="1"/>
      <c r="G4274"/>
    </row>
    <row r="4275" spans="1:7" x14ac:dyDescent="0.3">
      <c r="A4275"/>
      <c r="B4275"/>
      <c r="C4275"/>
      <c r="D4275" s="145"/>
      <c r="E4275" s="146"/>
      <c r="F4275" s="1"/>
      <c r="G4275"/>
    </row>
    <row r="4276" spans="1:7" x14ac:dyDescent="0.3">
      <c r="A4276"/>
      <c r="B4276"/>
      <c r="C4276"/>
      <c r="D4276" s="145"/>
      <c r="E4276" s="146"/>
      <c r="F4276" s="1"/>
      <c r="G4276"/>
    </row>
    <row r="4277" spans="1:7" x14ac:dyDescent="0.3">
      <c r="A4277"/>
      <c r="B4277"/>
      <c r="C4277"/>
      <c r="D4277" s="145"/>
      <c r="E4277" s="146"/>
      <c r="F4277" s="1"/>
      <c r="G4277"/>
    </row>
    <row r="4278" spans="1:7" x14ac:dyDescent="0.3">
      <c r="A4278"/>
      <c r="B4278"/>
      <c r="C4278"/>
      <c r="D4278" s="145"/>
      <c r="E4278" s="146"/>
      <c r="F4278" s="1"/>
      <c r="G4278"/>
    </row>
    <row r="4279" spans="1:7" x14ac:dyDescent="0.3">
      <c r="A4279"/>
      <c r="B4279"/>
      <c r="C4279"/>
      <c r="D4279" s="145"/>
      <c r="E4279" s="146"/>
      <c r="F4279" s="1"/>
      <c r="G4279"/>
    </row>
    <row r="4280" spans="1:7" x14ac:dyDescent="0.3">
      <c r="A4280"/>
      <c r="B4280"/>
      <c r="C4280"/>
      <c r="D4280" s="145"/>
      <c r="E4280" s="146"/>
      <c r="F4280" s="1"/>
      <c r="G4280"/>
    </row>
    <row r="4281" spans="1:7" x14ac:dyDescent="0.3">
      <c r="A4281"/>
      <c r="B4281"/>
      <c r="C4281"/>
      <c r="D4281" s="145"/>
      <c r="E4281" s="146"/>
      <c r="F4281" s="1"/>
      <c r="G4281"/>
    </row>
    <row r="4282" spans="1:7" x14ac:dyDescent="0.3">
      <c r="A4282"/>
      <c r="B4282"/>
      <c r="C4282"/>
      <c r="D4282" s="145"/>
      <c r="E4282" s="146"/>
      <c r="F4282" s="1"/>
      <c r="G4282"/>
    </row>
    <row r="4283" spans="1:7" x14ac:dyDescent="0.3">
      <c r="A4283"/>
      <c r="B4283"/>
      <c r="C4283"/>
      <c r="D4283" s="145"/>
      <c r="E4283" s="146"/>
      <c r="F4283" s="1"/>
      <c r="G4283"/>
    </row>
    <row r="4284" spans="1:7" x14ac:dyDescent="0.3">
      <c r="A4284"/>
      <c r="B4284"/>
      <c r="C4284"/>
      <c r="D4284" s="145"/>
      <c r="E4284" s="146"/>
      <c r="F4284" s="1"/>
      <c r="G4284"/>
    </row>
    <row r="4285" spans="1:7" x14ac:dyDescent="0.3">
      <c r="A4285"/>
      <c r="B4285"/>
      <c r="C4285"/>
      <c r="D4285" s="145"/>
      <c r="E4285" s="146"/>
      <c r="F4285" s="1"/>
      <c r="G4285"/>
    </row>
    <row r="4286" spans="1:7" x14ac:dyDescent="0.3">
      <c r="A4286"/>
      <c r="B4286"/>
      <c r="C4286"/>
      <c r="D4286" s="145"/>
      <c r="E4286" s="146"/>
      <c r="F4286" s="1"/>
      <c r="G4286"/>
    </row>
    <row r="4287" spans="1:7" x14ac:dyDescent="0.3">
      <c r="A4287"/>
      <c r="B4287"/>
      <c r="C4287"/>
      <c r="D4287" s="145"/>
      <c r="E4287" s="146"/>
      <c r="F4287" s="1"/>
      <c r="G4287"/>
    </row>
    <row r="4288" spans="1:7" x14ac:dyDescent="0.3">
      <c r="A4288"/>
      <c r="B4288"/>
      <c r="C4288"/>
      <c r="D4288" s="145"/>
      <c r="E4288" s="146"/>
      <c r="F4288" s="1"/>
      <c r="G4288"/>
    </row>
    <row r="4289" spans="1:7" x14ac:dyDescent="0.3">
      <c r="A4289"/>
      <c r="B4289"/>
      <c r="C4289"/>
      <c r="D4289" s="145"/>
      <c r="E4289" s="146"/>
      <c r="F4289" s="1"/>
      <c r="G4289"/>
    </row>
    <row r="4290" spans="1:7" x14ac:dyDescent="0.3">
      <c r="A4290"/>
      <c r="B4290"/>
      <c r="C4290"/>
      <c r="D4290" s="145"/>
      <c r="E4290" s="146"/>
      <c r="F4290" s="1"/>
      <c r="G4290"/>
    </row>
    <row r="4291" spans="1:7" x14ac:dyDescent="0.3">
      <c r="A4291"/>
      <c r="B4291"/>
      <c r="C4291"/>
      <c r="D4291" s="145"/>
      <c r="E4291" s="146"/>
      <c r="F4291" s="1"/>
      <c r="G4291"/>
    </row>
    <row r="4292" spans="1:7" x14ac:dyDescent="0.3">
      <c r="A4292"/>
      <c r="B4292"/>
      <c r="C4292"/>
      <c r="D4292" s="145"/>
      <c r="E4292" s="146"/>
      <c r="F4292" s="1"/>
      <c r="G4292"/>
    </row>
    <row r="4293" spans="1:7" x14ac:dyDescent="0.3">
      <c r="A4293"/>
      <c r="B4293"/>
      <c r="C4293"/>
      <c r="D4293" s="145"/>
      <c r="E4293" s="146"/>
      <c r="F4293" s="1"/>
      <c r="G4293"/>
    </row>
    <row r="4294" spans="1:7" x14ac:dyDescent="0.3">
      <c r="A4294"/>
      <c r="B4294"/>
      <c r="C4294"/>
      <c r="D4294" s="145"/>
      <c r="E4294" s="146"/>
      <c r="F4294" s="1"/>
      <c r="G4294"/>
    </row>
    <row r="4295" spans="1:7" x14ac:dyDescent="0.3">
      <c r="A4295"/>
      <c r="B4295"/>
      <c r="C4295"/>
      <c r="D4295" s="145"/>
      <c r="E4295" s="146"/>
      <c r="F4295" s="1"/>
      <c r="G4295"/>
    </row>
    <row r="4296" spans="1:7" x14ac:dyDescent="0.3">
      <c r="A4296"/>
      <c r="B4296"/>
      <c r="C4296"/>
      <c r="D4296" s="145"/>
      <c r="E4296" s="146"/>
      <c r="F4296" s="1"/>
      <c r="G4296"/>
    </row>
    <row r="4297" spans="1:7" x14ac:dyDescent="0.3">
      <c r="A4297"/>
      <c r="B4297"/>
      <c r="C4297"/>
      <c r="D4297" s="145"/>
      <c r="E4297" s="146"/>
      <c r="F4297" s="1"/>
      <c r="G4297"/>
    </row>
    <row r="4298" spans="1:7" x14ac:dyDescent="0.3">
      <c r="A4298"/>
      <c r="B4298"/>
      <c r="C4298"/>
      <c r="D4298" s="145"/>
      <c r="E4298" s="146"/>
      <c r="F4298" s="1"/>
      <c r="G4298"/>
    </row>
    <row r="4299" spans="1:7" x14ac:dyDescent="0.3">
      <c r="A4299"/>
      <c r="B4299"/>
      <c r="C4299"/>
      <c r="D4299" s="145"/>
      <c r="E4299" s="146"/>
      <c r="F4299" s="1"/>
      <c r="G4299"/>
    </row>
    <row r="4300" spans="1:7" x14ac:dyDescent="0.3">
      <c r="A4300"/>
      <c r="B4300"/>
      <c r="C4300"/>
      <c r="D4300" s="145"/>
      <c r="E4300" s="146"/>
      <c r="F4300" s="1"/>
      <c r="G4300"/>
    </row>
    <row r="4301" spans="1:7" x14ac:dyDescent="0.3">
      <c r="A4301"/>
      <c r="B4301"/>
      <c r="C4301"/>
      <c r="D4301" s="145"/>
      <c r="E4301" s="146"/>
      <c r="F4301" s="1"/>
      <c r="G4301"/>
    </row>
    <row r="4302" spans="1:7" x14ac:dyDescent="0.3">
      <c r="A4302"/>
      <c r="B4302"/>
      <c r="C4302"/>
      <c r="D4302" s="145"/>
      <c r="E4302" s="146"/>
      <c r="F4302" s="1"/>
      <c r="G4302"/>
    </row>
    <row r="4303" spans="1:7" x14ac:dyDescent="0.3">
      <c r="A4303"/>
      <c r="B4303"/>
      <c r="C4303"/>
      <c r="D4303" s="145"/>
      <c r="E4303" s="146"/>
      <c r="F4303" s="1"/>
      <c r="G4303"/>
    </row>
    <row r="4304" spans="1:7" x14ac:dyDescent="0.3">
      <c r="A4304"/>
      <c r="B4304"/>
      <c r="C4304"/>
      <c r="D4304" s="145"/>
      <c r="E4304" s="146"/>
      <c r="F4304" s="1"/>
      <c r="G4304"/>
    </row>
    <row r="4305" spans="1:7" x14ac:dyDescent="0.3">
      <c r="A4305"/>
      <c r="B4305"/>
      <c r="C4305"/>
      <c r="D4305" s="145"/>
      <c r="E4305" s="146"/>
      <c r="F4305" s="1"/>
      <c r="G4305"/>
    </row>
    <row r="4306" spans="1:7" x14ac:dyDescent="0.3">
      <c r="A4306"/>
      <c r="B4306"/>
      <c r="C4306"/>
      <c r="D4306" s="145"/>
      <c r="E4306" s="146"/>
      <c r="F4306" s="1"/>
      <c r="G4306"/>
    </row>
    <row r="4307" spans="1:7" x14ac:dyDescent="0.3">
      <c r="A4307"/>
      <c r="B4307"/>
      <c r="C4307"/>
      <c r="D4307" s="145"/>
      <c r="E4307" s="146"/>
      <c r="F4307" s="1"/>
      <c r="G4307"/>
    </row>
    <row r="4308" spans="1:7" x14ac:dyDescent="0.3">
      <c r="A4308"/>
      <c r="B4308"/>
      <c r="C4308"/>
      <c r="D4308" s="145"/>
      <c r="E4308" s="146"/>
      <c r="F4308" s="1"/>
      <c r="G4308"/>
    </row>
    <row r="4309" spans="1:7" x14ac:dyDescent="0.3">
      <c r="A4309"/>
      <c r="B4309"/>
      <c r="C4309"/>
      <c r="D4309" s="145"/>
      <c r="E4309" s="146"/>
      <c r="F4309" s="1"/>
      <c r="G4309"/>
    </row>
    <row r="4310" spans="1:7" x14ac:dyDescent="0.3">
      <c r="A4310"/>
      <c r="B4310"/>
      <c r="C4310"/>
      <c r="D4310" s="145"/>
      <c r="E4310" s="146"/>
      <c r="F4310" s="1"/>
      <c r="G4310"/>
    </row>
    <row r="4311" spans="1:7" x14ac:dyDescent="0.3">
      <c r="A4311"/>
      <c r="B4311"/>
      <c r="C4311"/>
      <c r="D4311" s="145"/>
      <c r="E4311" s="146"/>
      <c r="F4311" s="1"/>
      <c r="G4311"/>
    </row>
    <row r="4312" spans="1:7" x14ac:dyDescent="0.3">
      <c r="A4312"/>
      <c r="B4312"/>
      <c r="C4312"/>
      <c r="D4312" s="145"/>
      <c r="E4312" s="146"/>
      <c r="F4312" s="1"/>
      <c r="G4312"/>
    </row>
    <row r="4313" spans="1:7" x14ac:dyDescent="0.3">
      <c r="A4313"/>
      <c r="B4313"/>
      <c r="C4313"/>
      <c r="D4313" s="145"/>
      <c r="E4313" s="146"/>
      <c r="F4313" s="1"/>
      <c r="G4313"/>
    </row>
    <row r="4314" spans="1:7" x14ac:dyDescent="0.3">
      <c r="A4314"/>
      <c r="B4314"/>
      <c r="C4314"/>
      <c r="D4314" s="145"/>
      <c r="E4314" s="146"/>
      <c r="F4314" s="1"/>
      <c r="G4314"/>
    </row>
    <row r="4315" spans="1:7" x14ac:dyDescent="0.3">
      <c r="A4315"/>
      <c r="B4315"/>
      <c r="C4315"/>
      <c r="D4315" s="145"/>
      <c r="E4315" s="146"/>
      <c r="F4315" s="1"/>
      <c r="G4315"/>
    </row>
    <row r="4316" spans="1:7" x14ac:dyDescent="0.3">
      <c r="A4316"/>
      <c r="B4316"/>
      <c r="C4316"/>
      <c r="D4316" s="145"/>
      <c r="E4316" s="146"/>
      <c r="F4316" s="1"/>
      <c r="G4316"/>
    </row>
    <row r="4317" spans="1:7" x14ac:dyDescent="0.3">
      <c r="A4317"/>
      <c r="B4317"/>
      <c r="C4317"/>
      <c r="D4317" s="145"/>
      <c r="E4317" s="146"/>
      <c r="F4317" s="1"/>
      <c r="G4317"/>
    </row>
    <row r="4318" spans="1:7" x14ac:dyDescent="0.3">
      <c r="A4318"/>
      <c r="B4318"/>
      <c r="C4318"/>
      <c r="D4318" s="145"/>
      <c r="E4318" s="146"/>
      <c r="F4318" s="1"/>
      <c r="G4318"/>
    </row>
    <row r="4319" spans="1:7" x14ac:dyDescent="0.3">
      <c r="A4319"/>
      <c r="B4319"/>
      <c r="C4319"/>
      <c r="D4319" s="145"/>
      <c r="E4319" s="146"/>
      <c r="F4319" s="1"/>
      <c r="G4319"/>
    </row>
    <row r="4320" spans="1:7" x14ac:dyDescent="0.3">
      <c r="A4320"/>
      <c r="B4320"/>
      <c r="C4320"/>
      <c r="D4320" s="145"/>
      <c r="E4320" s="146"/>
      <c r="F4320" s="1"/>
      <c r="G4320"/>
    </row>
    <row r="4321" spans="1:7" x14ac:dyDescent="0.3">
      <c r="A4321"/>
      <c r="B4321"/>
      <c r="C4321"/>
      <c r="D4321" s="145"/>
      <c r="E4321" s="146"/>
      <c r="F4321" s="1"/>
      <c r="G4321"/>
    </row>
    <row r="4322" spans="1:7" x14ac:dyDescent="0.3">
      <c r="A4322"/>
      <c r="B4322"/>
      <c r="C4322"/>
      <c r="D4322" s="145"/>
      <c r="E4322" s="146"/>
      <c r="F4322" s="1"/>
      <c r="G4322"/>
    </row>
    <row r="4323" spans="1:7" x14ac:dyDescent="0.3">
      <c r="A4323"/>
      <c r="B4323"/>
      <c r="C4323"/>
      <c r="D4323" s="145"/>
      <c r="E4323" s="146"/>
      <c r="F4323" s="1"/>
      <c r="G4323"/>
    </row>
    <row r="4324" spans="1:7" x14ac:dyDescent="0.3">
      <c r="A4324"/>
      <c r="B4324"/>
      <c r="C4324"/>
      <c r="D4324" s="145"/>
      <c r="E4324" s="146"/>
      <c r="F4324" s="1"/>
      <c r="G4324"/>
    </row>
    <row r="4325" spans="1:7" x14ac:dyDescent="0.3">
      <c r="A4325"/>
      <c r="B4325"/>
      <c r="C4325"/>
      <c r="D4325" s="145"/>
      <c r="E4325" s="146"/>
      <c r="F4325" s="1"/>
      <c r="G4325"/>
    </row>
    <row r="4326" spans="1:7" x14ac:dyDescent="0.3">
      <c r="A4326"/>
      <c r="B4326"/>
      <c r="C4326"/>
      <c r="D4326" s="145"/>
      <c r="E4326" s="146"/>
      <c r="F4326" s="1"/>
      <c r="G4326"/>
    </row>
    <row r="4327" spans="1:7" x14ac:dyDescent="0.3">
      <c r="A4327"/>
      <c r="B4327"/>
      <c r="C4327"/>
      <c r="D4327" s="145"/>
      <c r="E4327" s="146"/>
      <c r="F4327" s="1"/>
      <c r="G4327"/>
    </row>
    <row r="4328" spans="1:7" x14ac:dyDescent="0.3">
      <c r="A4328"/>
      <c r="B4328"/>
      <c r="C4328"/>
      <c r="D4328" s="145"/>
      <c r="E4328" s="146"/>
      <c r="F4328" s="1"/>
      <c r="G4328"/>
    </row>
    <row r="4329" spans="1:7" x14ac:dyDescent="0.3">
      <c r="A4329"/>
      <c r="B4329"/>
      <c r="C4329"/>
      <c r="D4329" s="145"/>
      <c r="E4329" s="146"/>
      <c r="F4329" s="1"/>
      <c r="G4329"/>
    </row>
    <row r="4330" spans="1:7" x14ac:dyDescent="0.3">
      <c r="A4330"/>
      <c r="B4330"/>
      <c r="C4330"/>
      <c r="D4330" s="145"/>
      <c r="E4330" s="146"/>
      <c r="F4330" s="1"/>
      <c r="G4330"/>
    </row>
    <row r="4331" spans="1:7" x14ac:dyDescent="0.3">
      <c r="A4331"/>
      <c r="B4331"/>
      <c r="C4331"/>
      <c r="D4331" s="145"/>
      <c r="E4331" s="146"/>
      <c r="F4331" s="1"/>
      <c r="G4331"/>
    </row>
    <row r="4332" spans="1:7" x14ac:dyDescent="0.3">
      <c r="A4332"/>
      <c r="B4332"/>
      <c r="C4332"/>
      <c r="D4332" s="145"/>
      <c r="E4332" s="146"/>
      <c r="F4332" s="1"/>
      <c r="G4332"/>
    </row>
    <row r="4333" spans="1:7" x14ac:dyDescent="0.3">
      <c r="A4333"/>
      <c r="B4333"/>
      <c r="C4333"/>
      <c r="D4333" s="145"/>
      <c r="E4333" s="146"/>
      <c r="F4333" s="1"/>
      <c r="G4333"/>
    </row>
    <row r="4334" spans="1:7" x14ac:dyDescent="0.3">
      <c r="A4334"/>
      <c r="B4334"/>
      <c r="C4334"/>
      <c r="D4334" s="145"/>
      <c r="E4334" s="146"/>
      <c r="F4334" s="1"/>
      <c r="G4334"/>
    </row>
    <row r="4335" spans="1:7" x14ac:dyDescent="0.3">
      <c r="A4335"/>
      <c r="B4335"/>
      <c r="C4335"/>
      <c r="D4335" s="145"/>
      <c r="E4335" s="146"/>
      <c r="F4335" s="1"/>
      <c r="G4335"/>
    </row>
    <row r="4336" spans="1:7" x14ac:dyDescent="0.3">
      <c r="A4336"/>
      <c r="B4336"/>
      <c r="C4336"/>
      <c r="D4336" s="145"/>
      <c r="E4336" s="146"/>
      <c r="F4336" s="1"/>
      <c r="G4336"/>
    </row>
    <row r="4337" spans="1:7" x14ac:dyDescent="0.3">
      <c r="A4337"/>
      <c r="B4337"/>
      <c r="C4337"/>
      <c r="D4337" s="145"/>
      <c r="E4337" s="146"/>
      <c r="F4337" s="1"/>
      <c r="G4337"/>
    </row>
    <row r="4338" spans="1:7" x14ac:dyDescent="0.3">
      <c r="A4338"/>
      <c r="B4338"/>
      <c r="C4338"/>
      <c r="D4338" s="145"/>
      <c r="E4338" s="146"/>
      <c r="F4338" s="1"/>
      <c r="G4338"/>
    </row>
    <row r="4339" spans="1:7" x14ac:dyDescent="0.3">
      <c r="A4339"/>
      <c r="B4339"/>
      <c r="C4339"/>
      <c r="D4339" s="145"/>
      <c r="E4339" s="146"/>
      <c r="F4339" s="1"/>
      <c r="G4339"/>
    </row>
    <row r="4340" spans="1:7" x14ac:dyDescent="0.3">
      <c r="A4340"/>
      <c r="B4340"/>
      <c r="C4340"/>
      <c r="D4340" s="145"/>
      <c r="E4340" s="146"/>
      <c r="F4340" s="1"/>
      <c r="G4340"/>
    </row>
    <row r="4341" spans="1:7" x14ac:dyDescent="0.3">
      <c r="A4341"/>
      <c r="B4341"/>
      <c r="C4341"/>
      <c r="D4341" s="145"/>
      <c r="E4341" s="146"/>
      <c r="F4341" s="1"/>
      <c r="G4341"/>
    </row>
    <row r="4342" spans="1:7" x14ac:dyDescent="0.3">
      <c r="A4342"/>
      <c r="B4342"/>
      <c r="C4342"/>
      <c r="D4342" s="145"/>
      <c r="E4342" s="146"/>
      <c r="F4342" s="1"/>
      <c r="G4342"/>
    </row>
    <row r="4343" spans="1:7" x14ac:dyDescent="0.3">
      <c r="A4343"/>
      <c r="B4343"/>
      <c r="C4343"/>
      <c r="D4343" s="145"/>
      <c r="E4343" s="146"/>
      <c r="F4343" s="1"/>
      <c r="G4343"/>
    </row>
    <row r="4344" spans="1:7" x14ac:dyDescent="0.3">
      <c r="A4344"/>
      <c r="B4344"/>
      <c r="C4344"/>
      <c r="D4344" s="145"/>
      <c r="E4344" s="146"/>
      <c r="F4344" s="1"/>
      <c r="G4344"/>
    </row>
    <row r="4345" spans="1:7" x14ac:dyDescent="0.3">
      <c r="A4345"/>
      <c r="B4345"/>
      <c r="C4345"/>
      <c r="D4345" s="145"/>
      <c r="E4345" s="146"/>
      <c r="F4345" s="1"/>
      <c r="G4345"/>
    </row>
    <row r="4346" spans="1:7" x14ac:dyDescent="0.3">
      <c r="A4346"/>
      <c r="B4346"/>
      <c r="C4346"/>
      <c r="D4346" s="145"/>
      <c r="E4346" s="146"/>
      <c r="F4346" s="1"/>
      <c r="G4346"/>
    </row>
    <row r="4347" spans="1:7" x14ac:dyDescent="0.3">
      <c r="A4347"/>
      <c r="B4347"/>
      <c r="C4347"/>
      <c r="D4347" s="145"/>
      <c r="E4347" s="146"/>
      <c r="F4347" s="1"/>
      <c r="G4347"/>
    </row>
    <row r="4348" spans="1:7" x14ac:dyDescent="0.3">
      <c r="A4348"/>
      <c r="B4348"/>
      <c r="C4348"/>
      <c r="D4348" s="145"/>
      <c r="E4348" s="146"/>
      <c r="F4348" s="1"/>
      <c r="G4348"/>
    </row>
    <row r="4349" spans="1:7" x14ac:dyDescent="0.3">
      <c r="A4349"/>
      <c r="B4349"/>
      <c r="C4349"/>
      <c r="D4349" s="145"/>
      <c r="E4349" s="146"/>
      <c r="F4349" s="1"/>
      <c r="G4349"/>
    </row>
    <row r="4350" spans="1:7" x14ac:dyDescent="0.3">
      <c r="A4350"/>
      <c r="B4350"/>
      <c r="C4350"/>
      <c r="D4350" s="145"/>
      <c r="E4350" s="146"/>
      <c r="F4350" s="1"/>
      <c r="G4350"/>
    </row>
    <row r="4351" spans="1:7" x14ac:dyDescent="0.3">
      <c r="A4351"/>
      <c r="B4351"/>
      <c r="C4351"/>
      <c r="D4351" s="145"/>
      <c r="E4351" s="146"/>
      <c r="F4351" s="1"/>
      <c r="G4351"/>
    </row>
    <row r="4352" spans="1:7" x14ac:dyDescent="0.3">
      <c r="A4352"/>
      <c r="B4352"/>
      <c r="C4352"/>
      <c r="D4352" s="145"/>
      <c r="E4352" s="146"/>
      <c r="F4352" s="1"/>
      <c r="G4352"/>
    </row>
    <row r="4353" spans="1:7" x14ac:dyDescent="0.3">
      <c r="A4353"/>
      <c r="B4353"/>
      <c r="C4353"/>
      <c r="D4353" s="145"/>
      <c r="E4353" s="146"/>
      <c r="F4353" s="1"/>
      <c r="G4353"/>
    </row>
    <row r="4354" spans="1:7" x14ac:dyDescent="0.3">
      <c r="A4354"/>
      <c r="B4354"/>
      <c r="C4354"/>
      <c r="D4354" s="145"/>
      <c r="E4354" s="146"/>
      <c r="F4354" s="1"/>
      <c r="G4354"/>
    </row>
    <row r="4355" spans="1:7" x14ac:dyDescent="0.3">
      <c r="A4355"/>
      <c r="B4355"/>
      <c r="C4355"/>
      <c r="D4355" s="145"/>
      <c r="E4355" s="146"/>
      <c r="F4355" s="1"/>
      <c r="G4355"/>
    </row>
    <row r="4356" spans="1:7" x14ac:dyDescent="0.3">
      <c r="A4356"/>
      <c r="B4356"/>
      <c r="C4356"/>
      <c r="D4356" s="145"/>
      <c r="E4356" s="146"/>
      <c r="F4356" s="1"/>
      <c r="G4356"/>
    </row>
    <row r="4357" spans="1:7" x14ac:dyDescent="0.3">
      <c r="A4357"/>
      <c r="B4357"/>
      <c r="C4357"/>
      <c r="D4357" s="145"/>
      <c r="E4357" s="146"/>
      <c r="F4357" s="1"/>
      <c r="G4357"/>
    </row>
    <row r="4358" spans="1:7" x14ac:dyDescent="0.3">
      <c r="A4358"/>
      <c r="B4358"/>
      <c r="C4358"/>
      <c r="D4358" s="145"/>
      <c r="E4358" s="146"/>
      <c r="F4358" s="1"/>
      <c r="G4358"/>
    </row>
    <row r="4359" spans="1:7" x14ac:dyDescent="0.3">
      <c r="A4359"/>
      <c r="B4359"/>
      <c r="C4359"/>
      <c r="D4359" s="145"/>
      <c r="E4359" s="146"/>
      <c r="F4359" s="1"/>
      <c r="G4359"/>
    </row>
    <row r="4360" spans="1:7" x14ac:dyDescent="0.3">
      <c r="A4360"/>
      <c r="B4360"/>
      <c r="C4360"/>
      <c r="D4360" s="145"/>
      <c r="E4360" s="146"/>
      <c r="F4360" s="1"/>
      <c r="G4360"/>
    </row>
    <row r="4361" spans="1:7" x14ac:dyDescent="0.3">
      <c r="A4361"/>
      <c r="B4361"/>
      <c r="C4361"/>
      <c r="D4361" s="145"/>
      <c r="E4361" s="146"/>
      <c r="F4361" s="1"/>
      <c r="G4361"/>
    </row>
    <row r="4362" spans="1:7" x14ac:dyDescent="0.3">
      <c r="A4362"/>
      <c r="B4362"/>
      <c r="C4362"/>
      <c r="D4362" s="145"/>
      <c r="E4362" s="146"/>
      <c r="F4362" s="1"/>
      <c r="G4362"/>
    </row>
    <row r="4363" spans="1:7" x14ac:dyDescent="0.3">
      <c r="A4363"/>
      <c r="B4363"/>
      <c r="C4363"/>
      <c r="D4363" s="145"/>
      <c r="E4363" s="146"/>
      <c r="F4363" s="1"/>
      <c r="G4363"/>
    </row>
    <row r="4364" spans="1:7" x14ac:dyDescent="0.3">
      <c r="A4364"/>
      <c r="B4364"/>
      <c r="C4364"/>
      <c r="D4364" s="145"/>
      <c r="E4364" s="146"/>
      <c r="F4364" s="1"/>
      <c r="G4364"/>
    </row>
    <row r="4365" spans="1:7" x14ac:dyDescent="0.3">
      <c r="A4365"/>
      <c r="B4365"/>
      <c r="C4365"/>
      <c r="D4365" s="145"/>
      <c r="E4365" s="146"/>
      <c r="F4365" s="1"/>
      <c r="G4365"/>
    </row>
    <row r="4366" spans="1:7" x14ac:dyDescent="0.3">
      <c r="A4366"/>
      <c r="B4366"/>
      <c r="C4366"/>
      <c r="D4366" s="145"/>
      <c r="E4366" s="146"/>
      <c r="F4366" s="1"/>
      <c r="G4366"/>
    </row>
    <row r="4367" spans="1:7" x14ac:dyDescent="0.3">
      <c r="A4367"/>
      <c r="B4367"/>
      <c r="C4367"/>
      <c r="D4367" s="145"/>
      <c r="E4367" s="146"/>
      <c r="F4367" s="1"/>
      <c r="G4367"/>
    </row>
    <row r="4368" spans="1:7" x14ac:dyDescent="0.3">
      <c r="A4368"/>
      <c r="B4368"/>
      <c r="C4368"/>
      <c r="D4368" s="145"/>
      <c r="E4368" s="146"/>
      <c r="F4368" s="1"/>
      <c r="G4368"/>
    </row>
    <row r="4369" spans="1:7" x14ac:dyDescent="0.3">
      <c r="A4369"/>
      <c r="B4369"/>
      <c r="C4369"/>
      <c r="D4369" s="145"/>
      <c r="E4369" s="146"/>
      <c r="F4369" s="1"/>
      <c r="G4369"/>
    </row>
    <row r="4370" spans="1:7" x14ac:dyDescent="0.3">
      <c r="A4370"/>
      <c r="B4370"/>
      <c r="C4370"/>
      <c r="D4370" s="145"/>
      <c r="E4370" s="146"/>
      <c r="F4370" s="1"/>
      <c r="G4370"/>
    </row>
    <row r="4371" spans="1:7" x14ac:dyDescent="0.3">
      <c r="A4371"/>
      <c r="B4371"/>
      <c r="C4371"/>
      <c r="D4371" s="145"/>
      <c r="E4371" s="146"/>
      <c r="F4371" s="1"/>
      <c r="G4371"/>
    </row>
    <row r="4372" spans="1:7" x14ac:dyDescent="0.3">
      <c r="A4372"/>
      <c r="B4372"/>
      <c r="C4372"/>
      <c r="D4372" s="145"/>
      <c r="E4372" s="146"/>
      <c r="F4372" s="1"/>
      <c r="G4372"/>
    </row>
    <row r="4373" spans="1:7" x14ac:dyDescent="0.3">
      <c r="A4373"/>
      <c r="B4373"/>
      <c r="C4373"/>
      <c r="D4373" s="145"/>
      <c r="E4373" s="146"/>
      <c r="F4373" s="1"/>
      <c r="G4373"/>
    </row>
    <row r="4374" spans="1:7" x14ac:dyDescent="0.3">
      <c r="A4374"/>
      <c r="B4374"/>
      <c r="C4374"/>
      <c r="D4374" s="145"/>
      <c r="E4374" s="146"/>
      <c r="F4374" s="1"/>
      <c r="G4374"/>
    </row>
    <row r="4375" spans="1:7" x14ac:dyDescent="0.3">
      <c r="A4375"/>
      <c r="B4375"/>
      <c r="C4375"/>
      <c r="D4375" s="145"/>
      <c r="E4375" s="146"/>
      <c r="F4375" s="1"/>
      <c r="G4375"/>
    </row>
    <row r="4376" spans="1:7" x14ac:dyDescent="0.3">
      <c r="A4376"/>
      <c r="B4376"/>
      <c r="C4376"/>
      <c r="D4376" s="145"/>
      <c r="E4376" s="146"/>
      <c r="F4376" s="1"/>
      <c r="G4376"/>
    </row>
    <row r="4377" spans="1:7" x14ac:dyDescent="0.3">
      <c r="A4377"/>
      <c r="B4377"/>
      <c r="C4377"/>
      <c r="D4377" s="145"/>
      <c r="E4377" s="146"/>
      <c r="F4377" s="1"/>
      <c r="G4377"/>
    </row>
    <row r="4378" spans="1:7" x14ac:dyDescent="0.3">
      <c r="A4378"/>
      <c r="B4378"/>
      <c r="C4378"/>
      <c r="D4378" s="145"/>
      <c r="E4378" s="146"/>
      <c r="F4378" s="1"/>
      <c r="G4378"/>
    </row>
    <row r="4379" spans="1:7" x14ac:dyDescent="0.3">
      <c r="A4379"/>
      <c r="B4379"/>
      <c r="C4379"/>
      <c r="D4379" s="145"/>
      <c r="E4379" s="146"/>
      <c r="F4379" s="1"/>
      <c r="G4379"/>
    </row>
    <row r="4380" spans="1:7" x14ac:dyDescent="0.3">
      <c r="A4380"/>
      <c r="B4380"/>
      <c r="C4380"/>
      <c r="D4380" s="145"/>
      <c r="E4380" s="146"/>
      <c r="F4380" s="1"/>
      <c r="G4380"/>
    </row>
    <row r="4381" spans="1:7" x14ac:dyDescent="0.3">
      <c r="A4381"/>
      <c r="B4381"/>
      <c r="C4381"/>
      <c r="D4381" s="145"/>
      <c r="E4381" s="146"/>
      <c r="F4381" s="1"/>
      <c r="G4381"/>
    </row>
    <row r="4382" spans="1:7" x14ac:dyDescent="0.3">
      <c r="A4382"/>
      <c r="B4382"/>
      <c r="C4382"/>
      <c r="D4382" s="145"/>
      <c r="E4382" s="146"/>
      <c r="F4382" s="1"/>
      <c r="G4382"/>
    </row>
    <row r="4383" spans="1:7" x14ac:dyDescent="0.3">
      <c r="A4383"/>
      <c r="B4383"/>
      <c r="C4383"/>
      <c r="D4383" s="145"/>
      <c r="E4383" s="146"/>
      <c r="F4383" s="1"/>
      <c r="G4383"/>
    </row>
    <row r="4384" spans="1:7" x14ac:dyDescent="0.3">
      <c r="A4384"/>
      <c r="B4384"/>
      <c r="C4384"/>
      <c r="D4384" s="145"/>
      <c r="E4384" s="146"/>
      <c r="F4384" s="1"/>
      <c r="G4384"/>
    </row>
    <row r="4385" spans="1:7" x14ac:dyDescent="0.3">
      <c r="A4385"/>
      <c r="B4385"/>
      <c r="C4385"/>
      <c r="D4385" s="145"/>
      <c r="E4385" s="146"/>
      <c r="F4385" s="1"/>
      <c r="G4385"/>
    </row>
    <row r="4386" spans="1:7" x14ac:dyDescent="0.3">
      <c r="A4386"/>
      <c r="B4386"/>
      <c r="C4386"/>
      <c r="D4386" s="145"/>
      <c r="E4386" s="146"/>
      <c r="F4386" s="1"/>
      <c r="G4386"/>
    </row>
    <row r="4387" spans="1:7" x14ac:dyDescent="0.3">
      <c r="A4387"/>
      <c r="B4387"/>
      <c r="C4387"/>
      <c r="D4387" s="145"/>
      <c r="E4387" s="146"/>
      <c r="F4387" s="1"/>
      <c r="G4387"/>
    </row>
    <row r="4388" spans="1:7" x14ac:dyDescent="0.3">
      <c r="A4388"/>
      <c r="B4388"/>
      <c r="C4388"/>
      <c r="D4388" s="145"/>
      <c r="E4388" s="146"/>
      <c r="F4388" s="1"/>
      <c r="G4388"/>
    </row>
    <row r="4389" spans="1:7" x14ac:dyDescent="0.3">
      <c r="A4389"/>
      <c r="B4389"/>
      <c r="C4389"/>
      <c r="D4389" s="145"/>
      <c r="E4389" s="146"/>
      <c r="F4389" s="1"/>
      <c r="G4389"/>
    </row>
    <row r="4390" spans="1:7" x14ac:dyDescent="0.3">
      <c r="A4390"/>
      <c r="B4390"/>
      <c r="C4390"/>
      <c r="D4390" s="145"/>
      <c r="E4390" s="146"/>
      <c r="F4390" s="1"/>
      <c r="G4390"/>
    </row>
    <row r="4391" spans="1:7" x14ac:dyDescent="0.3">
      <c r="A4391"/>
      <c r="B4391"/>
      <c r="C4391"/>
      <c r="D4391" s="145"/>
      <c r="E4391" s="146"/>
      <c r="F4391" s="1"/>
      <c r="G4391"/>
    </row>
    <row r="4392" spans="1:7" x14ac:dyDescent="0.3">
      <c r="A4392"/>
      <c r="B4392"/>
      <c r="C4392"/>
      <c r="D4392" s="145"/>
      <c r="E4392" s="146"/>
      <c r="F4392" s="1"/>
      <c r="G4392"/>
    </row>
    <row r="4393" spans="1:7" x14ac:dyDescent="0.3">
      <c r="A4393"/>
      <c r="B4393"/>
      <c r="C4393"/>
      <c r="D4393" s="145"/>
      <c r="E4393" s="146"/>
      <c r="F4393" s="1"/>
      <c r="G4393"/>
    </row>
    <row r="4394" spans="1:7" x14ac:dyDescent="0.3">
      <c r="A4394"/>
      <c r="B4394"/>
      <c r="C4394"/>
      <c r="D4394" s="145"/>
      <c r="E4394" s="146"/>
      <c r="F4394" s="1"/>
      <c r="G4394"/>
    </row>
    <row r="4395" spans="1:7" x14ac:dyDescent="0.3">
      <c r="A4395"/>
      <c r="B4395"/>
      <c r="C4395"/>
      <c r="D4395" s="145"/>
      <c r="E4395" s="146"/>
      <c r="F4395" s="1"/>
      <c r="G4395"/>
    </row>
    <row r="4396" spans="1:7" x14ac:dyDescent="0.3">
      <c r="A4396"/>
      <c r="B4396"/>
      <c r="C4396"/>
      <c r="D4396" s="145"/>
      <c r="E4396" s="146"/>
      <c r="F4396" s="1"/>
      <c r="G4396"/>
    </row>
    <row r="4397" spans="1:7" x14ac:dyDescent="0.3">
      <c r="A4397"/>
      <c r="B4397"/>
      <c r="C4397"/>
      <c r="D4397" s="145"/>
      <c r="E4397" s="146"/>
      <c r="F4397" s="1"/>
      <c r="G4397"/>
    </row>
    <row r="4398" spans="1:7" x14ac:dyDescent="0.3">
      <c r="A4398"/>
      <c r="B4398"/>
      <c r="C4398"/>
      <c r="D4398" s="145"/>
      <c r="E4398" s="146"/>
      <c r="F4398" s="1"/>
      <c r="G4398"/>
    </row>
    <row r="4399" spans="1:7" x14ac:dyDescent="0.3">
      <c r="A4399"/>
      <c r="B4399"/>
      <c r="C4399"/>
      <c r="D4399" s="145"/>
      <c r="E4399" s="146"/>
      <c r="F4399" s="1"/>
      <c r="G4399"/>
    </row>
    <row r="4400" spans="1:7" x14ac:dyDescent="0.3">
      <c r="A4400"/>
      <c r="B4400"/>
      <c r="C4400"/>
      <c r="D4400" s="145"/>
      <c r="E4400" s="146"/>
      <c r="F4400" s="1"/>
      <c r="G4400"/>
    </row>
    <row r="4401" spans="1:7" x14ac:dyDescent="0.3">
      <c r="A4401"/>
      <c r="B4401"/>
      <c r="C4401"/>
      <c r="D4401" s="145"/>
      <c r="E4401" s="146"/>
      <c r="F4401" s="1"/>
      <c r="G4401"/>
    </row>
    <row r="4402" spans="1:7" x14ac:dyDescent="0.3">
      <c r="A4402"/>
      <c r="B4402"/>
      <c r="C4402"/>
      <c r="D4402" s="145"/>
      <c r="E4402" s="146"/>
      <c r="F4402" s="1"/>
      <c r="G4402"/>
    </row>
    <row r="4403" spans="1:7" x14ac:dyDescent="0.3">
      <c r="A4403"/>
      <c r="B4403"/>
      <c r="C4403"/>
      <c r="D4403" s="145"/>
      <c r="E4403" s="146"/>
      <c r="F4403" s="1"/>
      <c r="G4403"/>
    </row>
    <row r="4404" spans="1:7" x14ac:dyDescent="0.3">
      <c r="A4404"/>
      <c r="B4404"/>
      <c r="C4404"/>
      <c r="D4404" s="145"/>
      <c r="E4404" s="146"/>
      <c r="F4404" s="1"/>
      <c r="G4404"/>
    </row>
    <row r="4405" spans="1:7" x14ac:dyDescent="0.3">
      <c r="A4405"/>
      <c r="B4405"/>
      <c r="C4405"/>
      <c r="D4405" s="145"/>
      <c r="E4405" s="146"/>
      <c r="F4405" s="1"/>
      <c r="G4405"/>
    </row>
    <row r="4406" spans="1:7" x14ac:dyDescent="0.3">
      <c r="A4406"/>
      <c r="B4406"/>
      <c r="C4406"/>
      <c r="D4406" s="145"/>
      <c r="E4406" s="146"/>
      <c r="F4406" s="1"/>
      <c r="G4406"/>
    </row>
    <row r="4407" spans="1:7" x14ac:dyDescent="0.3">
      <c r="A4407"/>
      <c r="B4407"/>
      <c r="C4407"/>
      <c r="D4407" s="145"/>
      <c r="E4407" s="146"/>
      <c r="F4407" s="1"/>
      <c r="G4407"/>
    </row>
    <row r="4408" spans="1:7" x14ac:dyDescent="0.3">
      <c r="A4408"/>
      <c r="B4408"/>
      <c r="C4408"/>
      <c r="D4408" s="145"/>
      <c r="E4408" s="146"/>
      <c r="F4408" s="1"/>
      <c r="G4408"/>
    </row>
    <row r="4409" spans="1:7" x14ac:dyDescent="0.3">
      <c r="A4409"/>
      <c r="B4409"/>
      <c r="C4409"/>
      <c r="D4409" s="145"/>
      <c r="E4409" s="146"/>
      <c r="F4409" s="1"/>
      <c r="G4409"/>
    </row>
    <row r="4410" spans="1:7" x14ac:dyDescent="0.3">
      <c r="A4410"/>
      <c r="B4410"/>
      <c r="C4410"/>
      <c r="D4410" s="145"/>
      <c r="E4410" s="146"/>
      <c r="F4410" s="1"/>
      <c r="G4410"/>
    </row>
    <row r="4411" spans="1:7" x14ac:dyDescent="0.3">
      <c r="A4411"/>
      <c r="B4411"/>
      <c r="C4411"/>
      <c r="D4411" s="145"/>
      <c r="E4411" s="146"/>
      <c r="F4411" s="1"/>
      <c r="G4411"/>
    </row>
    <row r="4412" spans="1:7" x14ac:dyDescent="0.3">
      <c r="A4412"/>
      <c r="B4412"/>
      <c r="C4412"/>
      <c r="D4412" s="145"/>
      <c r="E4412" s="146"/>
      <c r="F4412" s="1"/>
      <c r="G4412"/>
    </row>
    <row r="4413" spans="1:7" x14ac:dyDescent="0.3">
      <c r="A4413"/>
      <c r="B4413"/>
      <c r="C4413"/>
      <c r="D4413" s="145"/>
      <c r="E4413" s="146"/>
      <c r="F4413" s="1"/>
      <c r="G4413"/>
    </row>
    <row r="4414" spans="1:7" x14ac:dyDescent="0.3">
      <c r="A4414"/>
      <c r="B4414"/>
      <c r="C4414"/>
      <c r="D4414" s="145"/>
      <c r="E4414" s="146"/>
      <c r="F4414" s="1"/>
      <c r="G4414"/>
    </row>
    <row r="4415" spans="1:7" x14ac:dyDescent="0.3">
      <c r="A4415"/>
      <c r="B4415"/>
      <c r="C4415"/>
      <c r="D4415" s="145"/>
      <c r="E4415" s="146"/>
      <c r="F4415" s="1"/>
      <c r="G4415"/>
    </row>
    <row r="4416" spans="1:7" x14ac:dyDescent="0.3">
      <c r="A4416"/>
      <c r="B4416"/>
      <c r="C4416"/>
      <c r="D4416" s="145"/>
      <c r="E4416" s="146"/>
      <c r="F4416" s="1"/>
      <c r="G4416"/>
    </row>
    <row r="4417" spans="1:7" x14ac:dyDescent="0.3">
      <c r="A4417"/>
      <c r="B4417"/>
      <c r="C4417"/>
      <c r="D4417" s="145"/>
      <c r="E4417" s="146"/>
      <c r="F4417" s="1"/>
      <c r="G4417"/>
    </row>
    <row r="4418" spans="1:7" x14ac:dyDescent="0.3">
      <c r="A4418"/>
      <c r="B4418"/>
      <c r="C4418"/>
      <c r="D4418" s="145"/>
      <c r="E4418" s="146"/>
      <c r="F4418" s="1"/>
      <c r="G4418"/>
    </row>
    <row r="4419" spans="1:7" x14ac:dyDescent="0.3">
      <c r="A4419"/>
      <c r="B4419"/>
      <c r="C4419"/>
      <c r="D4419" s="145"/>
      <c r="E4419" s="146"/>
      <c r="F4419" s="1"/>
      <c r="G4419"/>
    </row>
    <row r="4420" spans="1:7" x14ac:dyDescent="0.3">
      <c r="A4420"/>
      <c r="B4420"/>
      <c r="C4420"/>
      <c r="D4420" s="145"/>
      <c r="E4420" s="146"/>
      <c r="F4420" s="1"/>
      <c r="G4420"/>
    </row>
    <row r="4421" spans="1:7" x14ac:dyDescent="0.3">
      <c r="A4421"/>
      <c r="B4421"/>
      <c r="C4421"/>
      <c r="D4421" s="145"/>
      <c r="E4421" s="146"/>
      <c r="F4421" s="1"/>
      <c r="G4421"/>
    </row>
    <row r="4422" spans="1:7" x14ac:dyDescent="0.3">
      <c r="A4422"/>
      <c r="B4422"/>
      <c r="C4422"/>
      <c r="D4422" s="145"/>
      <c r="E4422" s="146"/>
      <c r="F4422" s="1"/>
      <c r="G4422"/>
    </row>
    <row r="4423" spans="1:7" x14ac:dyDescent="0.3">
      <c r="A4423"/>
      <c r="B4423"/>
      <c r="C4423"/>
      <c r="D4423" s="145"/>
      <c r="E4423" s="146"/>
      <c r="F4423" s="1"/>
      <c r="G4423"/>
    </row>
    <row r="4424" spans="1:7" x14ac:dyDescent="0.3">
      <c r="A4424"/>
      <c r="B4424"/>
      <c r="C4424"/>
      <c r="D4424" s="145"/>
      <c r="E4424" s="146"/>
      <c r="F4424" s="1"/>
      <c r="G4424"/>
    </row>
    <row r="4425" spans="1:7" x14ac:dyDescent="0.3">
      <c r="A4425"/>
      <c r="B4425"/>
      <c r="C4425"/>
      <c r="D4425" s="145"/>
      <c r="E4425" s="146"/>
      <c r="F4425" s="1"/>
      <c r="G4425"/>
    </row>
    <row r="4426" spans="1:7" x14ac:dyDescent="0.3">
      <c r="A4426"/>
      <c r="B4426"/>
      <c r="C4426"/>
      <c r="D4426" s="145"/>
      <c r="E4426" s="146"/>
      <c r="F4426" s="1"/>
      <c r="G4426"/>
    </row>
    <row r="4427" spans="1:7" x14ac:dyDescent="0.3">
      <c r="A4427"/>
      <c r="B4427"/>
      <c r="C4427"/>
      <c r="D4427" s="145"/>
      <c r="E4427" s="146"/>
      <c r="F4427" s="1"/>
      <c r="G4427"/>
    </row>
    <row r="4428" spans="1:7" x14ac:dyDescent="0.3">
      <c r="A4428"/>
      <c r="B4428"/>
      <c r="C4428"/>
      <c r="D4428" s="145"/>
      <c r="E4428" s="146"/>
      <c r="F4428" s="1"/>
      <c r="G4428"/>
    </row>
    <row r="4429" spans="1:7" x14ac:dyDescent="0.3">
      <c r="A4429"/>
      <c r="B4429"/>
      <c r="C4429"/>
      <c r="D4429" s="145"/>
      <c r="E4429" s="146"/>
      <c r="F4429" s="1"/>
      <c r="G4429"/>
    </row>
    <row r="4430" spans="1:7" x14ac:dyDescent="0.3">
      <c r="A4430"/>
      <c r="B4430"/>
      <c r="C4430"/>
      <c r="D4430" s="145"/>
      <c r="E4430" s="146"/>
      <c r="F4430" s="1"/>
      <c r="G4430"/>
    </row>
    <row r="4431" spans="1:7" x14ac:dyDescent="0.3">
      <c r="A4431"/>
      <c r="B4431"/>
      <c r="C4431"/>
      <c r="D4431" s="145"/>
      <c r="E4431" s="146"/>
      <c r="F4431" s="1"/>
      <c r="G4431"/>
    </row>
    <row r="4432" spans="1:7" x14ac:dyDescent="0.3">
      <c r="A4432"/>
      <c r="B4432"/>
      <c r="C4432"/>
      <c r="D4432" s="145"/>
      <c r="E4432" s="146"/>
      <c r="F4432" s="1"/>
      <c r="G4432"/>
    </row>
    <row r="4433" spans="1:7" x14ac:dyDescent="0.3">
      <c r="A4433"/>
      <c r="B4433"/>
      <c r="C4433"/>
      <c r="D4433" s="145"/>
      <c r="E4433" s="146"/>
      <c r="F4433" s="1"/>
      <c r="G4433"/>
    </row>
    <row r="4434" spans="1:7" x14ac:dyDescent="0.3">
      <c r="A4434"/>
      <c r="B4434"/>
      <c r="C4434"/>
      <c r="D4434" s="145"/>
      <c r="E4434" s="146"/>
      <c r="F4434" s="1"/>
      <c r="G4434"/>
    </row>
    <row r="4435" spans="1:7" x14ac:dyDescent="0.3">
      <c r="A4435"/>
      <c r="B4435"/>
      <c r="C4435"/>
      <c r="D4435" s="145"/>
      <c r="E4435" s="146"/>
      <c r="F4435" s="1"/>
      <c r="G4435"/>
    </row>
    <row r="4436" spans="1:7" x14ac:dyDescent="0.3">
      <c r="A4436"/>
      <c r="B4436"/>
      <c r="C4436"/>
      <c r="D4436" s="145"/>
      <c r="E4436" s="146"/>
      <c r="F4436" s="1"/>
      <c r="G4436"/>
    </row>
    <row r="4437" spans="1:7" x14ac:dyDescent="0.3">
      <c r="A4437"/>
      <c r="B4437"/>
      <c r="C4437"/>
      <c r="D4437" s="145"/>
      <c r="E4437" s="146"/>
      <c r="F4437" s="1"/>
      <c r="G4437"/>
    </row>
    <row r="4438" spans="1:7" x14ac:dyDescent="0.3">
      <c r="A4438"/>
      <c r="B4438"/>
      <c r="C4438"/>
      <c r="D4438" s="145"/>
      <c r="E4438" s="146"/>
      <c r="F4438" s="1"/>
      <c r="G4438"/>
    </row>
    <row r="4439" spans="1:7" x14ac:dyDescent="0.3">
      <c r="A4439"/>
      <c r="B4439"/>
      <c r="C4439"/>
      <c r="D4439" s="145"/>
      <c r="E4439" s="146"/>
      <c r="F4439" s="1"/>
      <c r="G4439"/>
    </row>
    <row r="4440" spans="1:7" x14ac:dyDescent="0.3">
      <c r="A4440"/>
      <c r="B4440"/>
      <c r="C4440"/>
      <c r="D4440" s="145"/>
      <c r="E4440" s="146"/>
      <c r="F4440" s="1"/>
      <c r="G4440"/>
    </row>
    <row r="4441" spans="1:7" x14ac:dyDescent="0.3">
      <c r="A4441"/>
      <c r="B4441"/>
      <c r="C4441"/>
      <c r="D4441" s="145"/>
      <c r="E4441" s="146"/>
      <c r="F4441" s="1"/>
      <c r="G4441"/>
    </row>
    <row r="4442" spans="1:7" x14ac:dyDescent="0.3">
      <c r="A4442"/>
      <c r="B4442"/>
      <c r="C4442"/>
      <c r="D4442" s="145"/>
      <c r="E4442" s="146"/>
      <c r="F4442" s="1"/>
      <c r="G4442"/>
    </row>
    <row r="4443" spans="1:7" x14ac:dyDescent="0.3">
      <c r="A4443"/>
      <c r="B4443"/>
      <c r="C4443"/>
      <c r="D4443" s="145"/>
      <c r="E4443" s="146"/>
      <c r="F4443" s="1"/>
      <c r="G4443"/>
    </row>
    <row r="4444" spans="1:7" x14ac:dyDescent="0.3">
      <c r="A4444"/>
      <c r="B4444"/>
      <c r="C4444"/>
      <c r="D4444" s="145"/>
      <c r="E4444" s="146"/>
      <c r="F4444" s="1"/>
      <c r="G4444"/>
    </row>
    <row r="4445" spans="1:7" x14ac:dyDescent="0.3">
      <c r="A4445"/>
      <c r="B4445"/>
      <c r="C4445"/>
      <c r="D4445" s="145"/>
      <c r="E4445" s="146"/>
      <c r="F4445" s="1"/>
      <c r="G4445"/>
    </row>
    <row r="4446" spans="1:7" x14ac:dyDescent="0.3">
      <c r="A4446"/>
      <c r="B4446"/>
      <c r="C4446"/>
      <c r="D4446" s="145"/>
      <c r="E4446" s="146"/>
      <c r="F4446" s="1"/>
      <c r="G4446"/>
    </row>
    <row r="4447" spans="1:7" x14ac:dyDescent="0.3">
      <c r="A4447"/>
      <c r="B4447"/>
      <c r="C4447"/>
      <c r="D4447" s="145"/>
      <c r="E4447" s="146"/>
      <c r="F4447" s="1"/>
      <c r="G4447"/>
    </row>
    <row r="4448" spans="1:7" x14ac:dyDescent="0.3">
      <c r="A4448"/>
      <c r="B4448"/>
      <c r="C4448"/>
      <c r="D4448" s="145"/>
      <c r="E4448" s="146"/>
      <c r="F4448" s="1"/>
      <c r="G4448"/>
    </row>
    <row r="4449" spans="1:7" x14ac:dyDescent="0.3">
      <c r="A4449"/>
      <c r="B4449"/>
      <c r="C4449"/>
      <c r="D4449" s="145"/>
      <c r="E4449" s="146"/>
      <c r="F4449" s="1"/>
      <c r="G4449"/>
    </row>
    <row r="4450" spans="1:7" x14ac:dyDescent="0.3">
      <c r="A4450"/>
      <c r="B4450"/>
      <c r="C4450"/>
      <c r="D4450" s="145"/>
      <c r="E4450" s="146"/>
      <c r="F4450" s="1"/>
      <c r="G4450"/>
    </row>
    <row r="4451" spans="1:7" x14ac:dyDescent="0.3">
      <c r="A4451"/>
      <c r="B4451"/>
      <c r="C4451"/>
      <c r="D4451" s="145"/>
      <c r="E4451" s="146"/>
      <c r="F4451" s="1"/>
      <c r="G4451"/>
    </row>
    <row r="4452" spans="1:7" x14ac:dyDescent="0.3">
      <c r="A4452"/>
      <c r="B4452"/>
      <c r="C4452"/>
      <c r="D4452" s="145"/>
      <c r="E4452" s="146"/>
      <c r="F4452" s="1"/>
      <c r="G4452"/>
    </row>
    <row r="4453" spans="1:7" x14ac:dyDescent="0.3">
      <c r="A4453"/>
      <c r="B4453"/>
      <c r="C4453"/>
      <c r="D4453" s="145"/>
      <c r="E4453" s="146"/>
      <c r="F4453" s="1"/>
      <c r="G4453"/>
    </row>
    <row r="4454" spans="1:7" x14ac:dyDescent="0.3">
      <c r="A4454"/>
      <c r="B4454"/>
      <c r="C4454"/>
      <c r="D4454" s="145"/>
      <c r="E4454" s="146"/>
      <c r="F4454" s="1"/>
      <c r="G4454"/>
    </row>
    <row r="4455" spans="1:7" x14ac:dyDescent="0.3">
      <c r="A4455"/>
      <c r="B4455"/>
      <c r="C4455"/>
      <c r="D4455" s="145"/>
      <c r="E4455" s="146"/>
      <c r="F4455" s="1"/>
      <c r="G4455"/>
    </row>
    <row r="4456" spans="1:7" x14ac:dyDescent="0.3">
      <c r="A4456"/>
      <c r="B4456"/>
      <c r="C4456"/>
      <c r="D4456" s="145"/>
      <c r="E4456" s="146"/>
      <c r="F4456" s="1"/>
      <c r="G4456"/>
    </row>
    <row r="4457" spans="1:7" x14ac:dyDescent="0.3">
      <c r="A4457"/>
      <c r="B4457"/>
      <c r="C4457"/>
      <c r="D4457" s="145"/>
      <c r="E4457" s="146"/>
      <c r="F4457" s="1"/>
      <c r="G4457"/>
    </row>
    <row r="4458" spans="1:7" x14ac:dyDescent="0.3">
      <c r="A4458"/>
      <c r="B4458"/>
      <c r="C4458"/>
      <c r="D4458" s="145"/>
      <c r="E4458" s="146"/>
      <c r="F4458" s="1"/>
      <c r="G4458"/>
    </row>
    <row r="4459" spans="1:7" x14ac:dyDescent="0.3">
      <c r="A4459"/>
      <c r="B4459"/>
      <c r="C4459"/>
      <c r="D4459" s="145"/>
      <c r="E4459" s="146"/>
      <c r="F4459" s="1"/>
      <c r="G4459"/>
    </row>
    <row r="4460" spans="1:7" x14ac:dyDescent="0.3">
      <c r="A4460"/>
      <c r="B4460"/>
      <c r="C4460"/>
      <c r="D4460" s="145"/>
      <c r="E4460" s="146"/>
      <c r="F4460" s="1"/>
      <c r="G4460"/>
    </row>
    <row r="4461" spans="1:7" x14ac:dyDescent="0.3">
      <c r="A4461"/>
      <c r="B4461"/>
      <c r="C4461"/>
      <c r="D4461" s="145"/>
      <c r="E4461" s="146"/>
      <c r="F4461" s="1"/>
      <c r="G4461"/>
    </row>
    <row r="4462" spans="1:7" x14ac:dyDescent="0.3">
      <c r="A4462"/>
      <c r="B4462"/>
      <c r="C4462"/>
      <c r="D4462" s="145"/>
      <c r="E4462" s="146"/>
      <c r="F4462" s="1"/>
      <c r="G4462"/>
    </row>
    <row r="4463" spans="1:7" x14ac:dyDescent="0.3">
      <c r="A4463"/>
      <c r="B4463"/>
      <c r="C4463"/>
      <c r="D4463" s="145"/>
      <c r="E4463" s="146"/>
      <c r="F4463" s="1"/>
      <c r="G4463"/>
    </row>
    <row r="4464" spans="1:7" x14ac:dyDescent="0.3">
      <c r="A4464"/>
      <c r="B4464"/>
      <c r="C4464"/>
      <c r="D4464" s="145"/>
      <c r="E4464" s="146"/>
      <c r="F4464" s="1"/>
      <c r="G4464"/>
    </row>
    <row r="4465" spans="1:7" x14ac:dyDescent="0.3">
      <c r="A4465"/>
      <c r="B4465"/>
      <c r="C4465"/>
      <c r="D4465" s="145"/>
      <c r="E4465" s="146"/>
      <c r="F4465" s="1"/>
      <c r="G4465"/>
    </row>
    <row r="4466" spans="1:7" x14ac:dyDescent="0.3">
      <c r="A4466"/>
      <c r="B4466"/>
      <c r="C4466"/>
      <c r="D4466" s="145"/>
      <c r="E4466" s="146"/>
      <c r="F4466" s="1"/>
      <c r="G4466"/>
    </row>
    <row r="4467" spans="1:7" x14ac:dyDescent="0.3">
      <c r="A4467"/>
      <c r="B4467"/>
      <c r="C4467"/>
      <c r="D4467" s="145"/>
      <c r="E4467" s="146"/>
      <c r="F4467" s="1"/>
      <c r="G4467"/>
    </row>
    <row r="4468" spans="1:7" x14ac:dyDescent="0.3">
      <c r="A4468"/>
      <c r="B4468"/>
      <c r="C4468"/>
      <c r="D4468" s="145"/>
      <c r="E4468" s="146"/>
      <c r="F4468" s="1"/>
      <c r="G4468"/>
    </row>
    <row r="4469" spans="1:7" x14ac:dyDescent="0.3">
      <c r="A4469"/>
      <c r="B4469"/>
      <c r="C4469"/>
      <c r="D4469" s="145"/>
      <c r="E4469" s="146"/>
      <c r="F4469" s="1"/>
      <c r="G4469"/>
    </row>
    <row r="4470" spans="1:7" x14ac:dyDescent="0.3">
      <c r="A4470"/>
      <c r="B4470"/>
      <c r="C4470"/>
      <c r="D4470" s="145"/>
      <c r="E4470" s="146"/>
      <c r="F4470" s="1"/>
      <c r="G4470"/>
    </row>
    <row r="4471" spans="1:7" x14ac:dyDescent="0.3">
      <c r="A4471"/>
      <c r="B4471"/>
      <c r="C4471"/>
      <c r="D4471" s="145"/>
      <c r="E4471" s="146"/>
      <c r="F4471" s="1"/>
      <c r="G4471"/>
    </row>
    <row r="4472" spans="1:7" x14ac:dyDescent="0.3">
      <c r="A4472"/>
      <c r="B4472"/>
      <c r="C4472"/>
      <c r="D4472" s="145"/>
      <c r="E4472" s="146"/>
      <c r="F4472" s="1"/>
      <c r="G4472"/>
    </row>
    <row r="4473" spans="1:7" x14ac:dyDescent="0.3">
      <c r="A4473"/>
      <c r="B4473"/>
      <c r="C4473"/>
      <c r="D4473" s="145"/>
      <c r="E4473" s="146"/>
      <c r="F4473" s="1"/>
      <c r="G4473"/>
    </row>
    <row r="4474" spans="1:7" x14ac:dyDescent="0.3">
      <c r="A4474"/>
      <c r="B4474"/>
      <c r="C4474"/>
      <c r="D4474" s="145"/>
      <c r="E4474" s="146"/>
      <c r="F4474" s="1"/>
      <c r="G4474"/>
    </row>
    <row r="4475" spans="1:7" x14ac:dyDescent="0.3">
      <c r="A4475"/>
      <c r="B4475"/>
      <c r="C4475"/>
      <c r="D4475" s="145"/>
      <c r="E4475" s="146"/>
      <c r="F4475" s="1"/>
      <c r="G4475"/>
    </row>
    <row r="4476" spans="1:7" x14ac:dyDescent="0.3">
      <c r="A4476"/>
      <c r="B4476"/>
      <c r="C4476"/>
      <c r="D4476" s="145"/>
      <c r="E4476" s="146"/>
      <c r="F4476" s="1"/>
      <c r="G4476"/>
    </row>
    <row r="4477" spans="1:7" x14ac:dyDescent="0.3">
      <c r="A4477"/>
      <c r="B4477"/>
      <c r="C4477"/>
      <c r="D4477" s="145"/>
      <c r="E4477" s="146"/>
      <c r="F4477" s="1"/>
      <c r="G4477"/>
    </row>
    <row r="4478" spans="1:7" x14ac:dyDescent="0.3">
      <c r="A4478"/>
      <c r="B4478"/>
      <c r="C4478"/>
      <c r="D4478" s="145"/>
      <c r="E4478" s="146"/>
      <c r="F4478" s="1"/>
      <c r="G4478"/>
    </row>
    <row r="4479" spans="1:7" x14ac:dyDescent="0.3">
      <c r="A4479"/>
      <c r="B4479"/>
      <c r="C4479"/>
      <c r="D4479" s="145"/>
      <c r="E4479" s="146"/>
      <c r="F4479" s="1"/>
      <c r="G4479"/>
    </row>
    <row r="4480" spans="1:7" x14ac:dyDescent="0.3">
      <c r="A4480"/>
      <c r="B4480"/>
      <c r="C4480"/>
      <c r="D4480" s="145"/>
      <c r="E4480" s="146"/>
      <c r="F4480" s="1"/>
      <c r="G4480"/>
    </row>
    <row r="4481" spans="1:7" x14ac:dyDescent="0.3">
      <c r="A4481"/>
      <c r="B4481"/>
      <c r="C4481"/>
      <c r="D4481" s="145"/>
      <c r="E4481" s="146"/>
      <c r="F4481" s="1"/>
      <c r="G4481"/>
    </row>
    <row r="4482" spans="1:7" x14ac:dyDescent="0.3">
      <c r="A4482"/>
      <c r="B4482"/>
      <c r="C4482"/>
      <c r="D4482" s="145"/>
      <c r="E4482" s="146"/>
      <c r="F4482" s="1"/>
      <c r="G4482"/>
    </row>
    <row r="4483" spans="1:7" x14ac:dyDescent="0.3">
      <c r="A4483"/>
      <c r="B4483"/>
      <c r="C4483"/>
      <c r="D4483" s="145"/>
      <c r="E4483" s="146"/>
      <c r="F4483" s="1"/>
      <c r="G4483"/>
    </row>
    <row r="4484" spans="1:7" x14ac:dyDescent="0.3">
      <c r="A4484"/>
      <c r="B4484"/>
      <c r="C4484"/>
      <c r="D4484" s="145"/>
      <c r="E4484" s="146"/>
      <c r="F4484" s="1"/>
      <c r="G4484"/>
    </row>
    <row r="4485" spans="1:7" x14ac:dyDescent="0.3">
      <c r="A4485"/>
      <c r="B4485"/>
      <c r="C4485"/>
      <c r="D4485" s="145"/>
      <c r="E4485" s="146"/>
      <c r="F4485" s="1"/>
      <c r="G4485"/>
    </row>
    <row r="4486" spans="1:7" x14ac:dyDescent="0.3">
      <c r="A4486"/>
      <c r="B4486"/>
      <c r="C4486"/>
      <c r="D4486" s="145"/>
      <c r="E4486" s="146"/>
      <c r="F4486" s="1"/>
      <c r="G4486"/>
    </row>
    <row r="4487" spans="1:7" x14ac:dyDescent="0.3">
      <c r="A4487"/>
      <c r="B4487"/>
      <c r="C4487"/>
      <c r="D4487" s="145"/>
      <c r="E4487" s="146"/>
      <c r="F4487" s="1"/>
      <c r="G4487"/>
    </row>
    <row r="4488" spans="1:7" x14ac:dyDescent="0.3">
      <c r="A4488"/>
      <c r="B4488"/>
      <c r="C4488"/>
      <c r="D4488" s="145"/>
      <c r="E4488" s="146"/>
      <c r="F4488" s="1"/>
      <c r="G4488"/>
    </row>
    <row r="4489" spans="1:7" x14ac:dyDescent="0.3">
      <c r="A4489"/>
      <c r="B4489"/>
      <c r="C4489"/>
      <c r="D4489" s="145"/>
      <c r="E4489" s="146"/>
      <c r="F4489" s="1"/>
      <c r="G4489"/>
    </row>
    <row r="4490" spans="1:7" x14ac:dyDescent="0.3">
      <c r="A4490"/>
      <c r="B4490"/>
      <c r="C4490"/>
      <c r="D4490" s="145"/>
      <c r="E4490" s="146"/>
      <c r="F4490" s="1"/>
      <c r="G4490"/>
    </row>
    <row r="4491" spans="1:7" x14ac:dyDescent="0.3">
      <c r="A4491"/>
      <c r="B4491"/>
      <c r="C4491"/>
      <c r="D4491" s="145"/>
      <c r="E4491" s="146"/>
      <c r="F4491" s="1"/>
      <c r="G4491"/>
    </row>
    <row r="4492" spans="1:7" x14ac:dyDescent="0.3">
      <c r="A4492"/>
      <c r="B4492"/>
      <c r="C4492"/>
      <c r="D4492" s="145"/>
      <c r="E4492" s="146"/>
      <c r="F4492" s="1"/>
      <c r="G4492"/>
    </row>
    <row r="4493" spans="1:7" x14ac:dyDescent="0.3">
      <c r="A4493"/>
      <c r="B4493"/>
      <c r="C4493"/>
      <c r="D4493" s="145"/>
      <c r="E4493" s="146"/>
      <c r="F4493" s="1"/>
      <c r="G4493"/>
    </row>
    <row r="4494" spans="1:7" x14ac:dyDescent="0.3">
      <c r="A4494"/>
      <c r="B4494"/>
      <c r="C4494"/>
      <c r="D4494" s="145"/>
      <c r="E4494" s="146"/>
      <c r="F4494" s="1"/>
      <c r="G4494"/>
    </row>
    <row r="4495" spans="1:7" x14ac:dyDescent="0.3">
      <c r="A4495"/>
      <c r="B4495"/>
      <c r="C4495"/>
      <c r="D4495" s="145"/>
      <c r="E4495" s="146"/>
      <c r="F4495" s="1"/>
      <c r="G4495"/>
    </row>
    <row r="4496" spans="1:7" x14ac:dyDescent="0.3">
      <c r="A4496"/>
      <c r="B4496"/>
      <c r="C4496"/>
      <c r="D4496" s="145"/>
      <c r="E4496" s="146"/>
      <c r="F4496" s="1"/>
      <c r="G4496"/>
    </row>
    <row r="4497" spans="1:7" x14ac:dyDescent="0.3">
      <c r="A4497"/>
      <c r="B4497"/>
      <c r="C4497"/>
      <c r="D4497" s="145"/>
      <c r="E4497" s="146"/>
      <c r="F4497" s="1"/>
      <c r="G4497"/>
    </row>
    <row r="4498" spans="1:7" x14ac:dyDescent="0.3">
      <c r="A4498"/>
      <c r="B4498"/>
      <c r="C4498"/>
      <c r="D4498" s="145"/>
      <c r="E4498" s="146"/>
      <c r="F4498" s="1"/>
      <c r="G4498"/>
    </row>
    <row r="4499" spans="1:7" x14ac:dyDescent="0.3">
      <c r="A4499"/>
      <c r="B4499"/>
      <c r="C4499"/>
      <c r="D4499" s="145"/>
      <c r="E4499" s="146"/>
      <c r="F4499" s="1"/>
      <c r="G4499"/>
    </row>
    <row r="4500" spans="1:7" x14ac:dyDescent="0.3">
      <c r="A4500"/>
      <c r="B4500"/>
      <c r="C4500"/>
      <c r="D4500" s="145"/>
      <c r="E4500" s="146"/>
      <c r="F4500" s="1"/>
      <c r="G4500"/>
    </row>
    <row r="4501" spans="1:7" x14ac:dyDescent="0.3">
      <c r="A4501"/>
      <c r="B4501"/>
      <c r="C4501"/>
      <c r="D4501" s="145"/>
      <c r="E4501" s="146"/>
      <c r="F4501" s="1"/>
      <c r="G4501"/>
    </row>
    <row r="4502" spans="1:7" x14ac:dyDescent="0.3">
      <c r="A4502"/>
      <c r="B4502"/>
      <c r="C4502"/>
      <c r="D4502" s="145"/>
      <c r="E4502" s="146"/>
      <c r="F4502" s="1"/>
      <c r="G4502"/>
    </row>
    <row r="4503" spans="1:7" x14ac:dyDescent="0.3">
      <c r="A4503"/>
      <c r="B4503"/>
      <c r="C4503"/>
      <c r="D4503" s="145"/>
      <c r="E4503" s="146"/>
      <c r="F4503" s="1"/>
      <c r="G4503"/>
    </row>
    <row r="4504" spans="1:7" x14ac:dyDescent="0.3">
      <c r="A4504"/>
      <c r="B4504"/>
      <c r="C4504"/>
      <c r="D4504" s="145"/>
      <c r="E4504" s="146"/>
      <c r="F4504" s="1"/>
      <c r="G4504"/>
    </row>
    <row r="4505" spans="1:7" x14ac:dyDescent="0.3">
      <c r="A4505"/>
      <c r="B4505"/>
      <c r="C4505"/>
      <c r="D4505" s="145"/>
      <c r="E4505" s="146"/>
      <c r="F4505" s="1"/>
      <c r="G4505"/>
    </row>
    <row r="4506" spans="1:7" x14ac:dyDescent="0.3">
      <c r="A4506"/>
      <c r="B4506"/>
      <c r="C4506"/>
      <c r="D4506" s="145"/>
      <c r="E4506" s="146"/>
      <c r="F4506" s="1"/>
      <c r="G4506"/>
    </row>
    <row r="4507" spans="1:7" x14ac:dyDescent="0.3">
      <c r="A4507"/>
      <c r="B4507"/>
      <c r="C4507"/>
      <c r="D4507" s="145"/>
      <c r="E4507" s="146"/>
      <c r="F4507" s="1"/>
      <c r="G4507"/>
    </row>
    <row r="4508" spans="1:7" x14ac:dyDescent="0.3">
      <c r="A4508"/>
      <c r="B4508"/>
      <c r="C4508"/>
      <c r="D4508" s="145"/>
      <c r="E4508" s="146"/>
      <c r="F4508" s="1"/>
      <c r="G4508"/>
    </row>
    <row r="4509" spans="1:7" x14ac:dyDescent="0.3">
      <c r="A4509"/>
      <c r="B4509"/>
      <c r="C4509"/>
      <c r="D4509" s="145"/>
      <c r="E4509" s="146"/>
      <c r="F4509" s="1"/>
      <c r="G4509"/>
    </row>
    <row r="4510" spans="1:7" x14ac:dyDescent="0.3">
      <c r="A4510"/>
      <c r="B4510"/>
      <c r="C4510"/>
      <c r="D4510" s="145"/>
      <c r="E4510" s="146"/>
      <c r="F4510" s="1"/>
      <c r="G4510"/>
    </row>
    <row r="4511" spans="1:7" x14ac:dyDescent="0.3">
      <c r="A4511"/>
      <c r="B4511"/>
      <c r="C4511"/>
      <c r="D4511" s="145"/>
      <c r="E4511" s="146"/>
      <c r="F4511" s="1"/>
      <c r="G4511"/>
    </row>
    <row r="4512" spans="1:7" x14ac:dyDescent="0.3">
      <c r="A4512"/>
      <c r="B4512"/>
      <c r="C4512"/>
      <c r="D4512" s="145"/>
      <c r="E4512" s="146"/>
      <c r="F4512" s="1"/>
      <c r="G4512"/>
    </row>
    <row r="4513" spans="1:7" x14ac:dyDescent="0.3">
      <c r="A4513"/>
      <c r="B4513"/>
      <c r="C4513"/>
      <c r="D4513" s="145"/>
      <c r="E4513" s="146"/>
      <c r="F4513" s="1"/>
      <c r="G4513"/>
    </row>
    <row r="4514" spans="1:7" x14ac:dyDescent="0.3">
      <c r="A4514"/>
      <c r="B4514"/>
      <c r="C4514"/>
      <c r="D4514" s="145"/>
      <c r="E4514" s="146"/>
      <c r="F4514" s="1"/>
      <c r="G4514"/>
    </row>
    <row r="4515" spans="1:7" x14ac:dyDescent="0.3">
      <c r="A4515"/>
      <c r="B4515"/>
      <c r="C4515"/>
      <c r="D4515" s="145"/>
      <c r="E4515" s="146"/>
      <c r="F4515" s="1"/>
      <c r="G4515"/>
    </row>
    <row r="4516" spans="1:7" x14ac:dyDescent="0.3">
      <c r="A4516"/>
      <c r="B4516"/>
      <c r="C4516"/>
      <c r="D4516" s="145"/>
      <c r="E4516" s="146"/>
      <c r="F4516" s="1"/>
      <c r="G4516"/>
    </row>
    <row r="4517" spans="1:7" x14ac:dyDescent="0.3">
      <c r="A4517"/>
      <c r="B4517"/>
      <c r="C4517"/>
      <c r="D4517" s="145"/>
      <c r="E4517" s="146"/>
      <c r="F4517" s="1"/>
      <c r="G4517"/>
    </row>
    <row r="4518" spans="1:7" x14ac:dyDescent="0.3">
      <c r="A4518"/>
      <c r="B4518"/>
      <c r="C4518"/>
      <c r="D4518" s="145"/>
      <c r="E4518" s="146"/>
      <c r="F4518" s="1"/>
      <c r="G4518"/>
    </row>
    <row r="4519" spans="1:7" x14ac:dyDescent="0.3">
      <c r="A4519"/>
      <c r="B4519"/>
      <c r="C4519"/>
      <c r="D4519" s="145"/>
      <c r="E4519" s="146"/>
      <c r="F4519" s="1"/>
      <c r="G4519"/>
    </row>
    <row r="4520" spans="1:7" x14ac:dyDescent="0.3">
      <c r="A4520"/>
      <c r="B4520"/>
      <c r="C4520"/>
      <c r="D4520" s="145"/>
      <c r="E4520" s="146"/>
      <c r="F4520" s="1"/>
      <c r="G4520"/>
    </row>
    <row r="4521" spans="1:7" x14ac:dyDescent="0.3">
      <c r="A4521"/>
      <c r="B4521"/>
      <c r="C4521"/>
      <c r="D4521" s="145"/>
      <c r="E4521" s="146"/>
      <c r="F4521" s="1"/>
      <c r="G4521"/>
    </row>
    <row r="4522" spans="1:7" x14ac:dyDescent="0.3">
      <c r="A4522"/>
      <c r="B4522"/>
      <c r="C4522"/>
      <c r="D4522" s="145"/>
      <c r="E4522" s="146"/>
      <c r="F4522" s="1"/>
      <c r="G4522"/>
    </row>
    <row r="4523" spans="1:7" x14ac:dyDescent="0.3">
      <c r="A4523"/>
      <c r="B4523"/>
      <c r="C4523"/>
      <c r="D4523" s="145"/>
      <c r="E4523" s="146"/>
      <c r="F4523" s="1"/>
      <c r="G4523"/>
    </row>
    <row r="4524" spans="1:7" x14ac:dyDescent="0.3">
      <c r="A4524"/>
      <c r="B4524"/>
      <c r="C4524"/>
      <c r="D4524" s="145"/>
      <c r="E4524" s="146"/>
      <c r="F4524" s="1"/>
      <c r="G4524"/>
    </row>
    <row r="4525" spans="1:7" x14ac:dyDescent="0.3">
      <c r="A4525"/>
      <c r="B4525"/>
      <c r="C4525"/>
      <c r="D4525" s="145"/>
      <c r="E4525" s="146"/>
      <c r="F4525" s="1"/>
      <c r="G4525"/>
    </row>
    <row r="4526" spans="1:7" x14ac:dyDescent="0.3">
      <c r="A4526"/>
      <c r="B4526"/>
      <c r="C4526"/>
      <c r="D4526" s="145"/>
      <c r="E4526" s="146"/>
      <c r="F4526" s="1"/>
      <c r="G4526"/>
    </row>
    <row r="4527" spans="1:7" x14ac:dyDescent="0.3">
      <c r="A4527"/>
      <c r="B4527"/>
      <c r="C4527"/>
      <c r="D4527" s="145"/>
      <c r="E4527" s="146"/>
      <c r="F4527" s="1"/>
      <c r="G4527"/>
    </row>
    <row r="4528" spans="1:7" x14ac:dyDescent="0.3">
      <c r="A4528"/>
      <c r="B4528"/>
      <c r="C4528"/>
      <c r="D4528" s="145"/>
      <c r="E4528" s="146"/>
      <c r="F4528" s="1"/>
      <c r="G4528"/>
    </row>
    <row r="4529" spans="1:7" x14ac:dyDescent="0.3">
      <c r="A4529"/>
      <c r="B4529"/>
      <c r="C4529"/>
      <c r="D4529" s="145"/>
      <c r="E4529" s="146"/>
      <c r="F4529" s="1"/>
      <c r="G4529"/>
    </row>
    <row r="4530" spans="1:7" x14ac:dyDescent="0.3">
      <c r="A4530"/>
      <c r="B4530"/>
      <c r="C4530"/>
      <c r="D4530" s="145"/>
      <c r="E4530" s="146"/>
      <c r="F4530" s="1"/>
      <c r="G4530"/>
    </row>
    <row r="4531" spans="1:7" x14ac:dyDescent="0.3">
      <c r="A4531"/>
      <c r="B4531"/>
      <c r="C4531"/>
      <c r="D4531" s="145"/>
      <c r="E4531" s="146"/>
      <c r="F4531" s="1"/>
      <c r="G4531"/>
    </row>
    <row r="4532" spans="1:7" x14ac:dyDescent="0.3">
      <c r="A4532"/>
      <c r="B4532"/>
      <c r="C4532"/>
      <c r="D4532" s="145"/>
      <c r="E4532" s="146"/>
      <c r="F4532" s="1"/>
      <c r="G4532"/>
    </row>
    <row r="4533" spans="1:7" x14ac:dyDescent="0.3">
      <c r="A4533"/>
      <c r="B4533"/>
      <c r="C4533"/>
      <c r="D4533" s="145"/>
      <c r="E4533" s="146"/>
      <c r="F4533" s="1"/>
      <c r="G4533"/>
    </row>
    <row r="4534" spans="1:7" x14ac:dyDescent="0.3">
      <c r="A4534"/>
      <c r="B4534"/>
      <c r="C4534"/>
      <c r="D4534" s="145"/>
      <c r="E4534" s="146"/>
      <c r="F4534" s="1"/>
      <c r="G4534"/>
    </row>
    <row r="4535" spans="1:7" x14ac:dyDescent="0.3">
      <c r="A4535"/>
      <c r="B4535"/>
      <c r="C4535"/>
      <c r="D4535" s="145"/>
      <c r="E4535" s="146"/>
      <c r="F4535" s="1"/>
      <c r="G4535"/>
    </row>
    <row r="4536" spans="1:7" x14ac:dyDescent="0.3">
      <c r="A4536"/>
      <c r="B4536"/>
      <c r="C4536"/>
      <c r="D4536" s="145"/>
      <c r="E4536" s="146"/>
      <c r="F4536" s="1"/>
      <c r="G4536"/>
    </row>
    <row r="4537" spans="1:7" x14ac:dyDescent="0.3">
      <c r="A4537"/>
      <c r="B4537"/>
      <c r="C4537"/>
      <c r="D4537" s="145"/>
      <c r="E4537" s="146"/>
      <c r="F4537" s="1"/>
      <c r="G4537"/>
    </row>
    <row r="4538" spans="1:7" x14ac:dyDescent="0.3">
      <c r="A4538"/>
      <c r="B4538"/>
      <c r="C4538"/>
      <c r="D4538" s="145"/>
      <c r="E4538" s="146"/>
      <c r="F4538" s="1"/>
      <c r="G4538"/>
    </row>
    <row r="4539" spans="1:7" x14ac:dyDescent="0.3">
      <c r="A4539"/>
      <c r="B4539"/>
      <c r="C4539"/>
      <c r="D4539" s="145"/>
      <c r="E4539" s="146"/>
      <c r="F4539" s="1"/>
      <c r="G4539"/>
    </row>
    <row r="4540" spans="1:7" x14ac:dyDescent="0.3">
      <c r="A4540"/>
      <c r="B4540"/>
      <c r="C4540"/>
      <c r="D4540" s="145"/>
      <c r="E4540" s="146"/>
      <c r="F4540" s="1"/>
      <c r="G4540"/>
    </row>
    <row r="4541" spans="1:7" x14ac:dyDescent="0.3">
      <c r="A4541"/>
      <c r="B4541"/>
      <c r="C4541"/>
      <c r="D4541" s="145"/>
      <c r="E4541" s="146"/>
      <c r="F4541" s="1"/>
      <c r="G4541"/>
    </row>
    <row r="4542" spans="1:7" x14ac:dyDescent="0.3">
      <c r="A4542"/>
      <c r="B4542"/>
      <c r="C4542"/>
      <c r="D4542" s="145"/>
      <c r="E4542" s="146"/>
      <c r="F4542" s="1"/>
      <c r="G4542"/>
    </row>
    <row r="4543" spans="1:7" x14ac:dyDescent="0.3">
      <c r="A4543"/>
      <c r="B4543"/>
      <c r="C4543"/>
      <c r="D4543" s="145"/>
      <c r="E4543" s="146"/>
      <c r="F4543" s="1"/>
      <c r="G4543"/>
    </row>
    <row r="4544" spans="1:7" x14ac:dyDescent="0.3">
      <c r="A4544"/>
      <c r="B4544"/>
      <c r="C4544"/>
      <c r="D4544" s="145"/>
      <c r="E4544" s="146"/>
      <c r="F4544" s="1"/>
      <c r="G4544"/>
    </row>
    <row r="4545" spans="1:7" x14ac:dyDescent="0.3">
      <c r="A4545"/>
      <c r="B4545"/>
      <c r="C4545"/>
      <c r="D4545" s="145"/>
      <c r="E4545" s="146"/>
      <c r="F4545" s="1"/>
      <c r="G4545"/>
    </row>
    <row r="4546" spans="1:7" x14ac:dyDescent="0.3">
      <c r="A4546"/>
      <c r="B4546"/>
      <c r="C4546"/>
      <c r="D4546" s="145"/>
      <c r="E4546" s="146"/>
      <c r="F4546" s="1"/>
      <c r="G4546"/>
    </row>
    <row r="4547" spans="1:7" x14ac:dyDescent="0.3">
      <c r="A4547"/>
      <c r="B4547"/>
      <c r="C4547"/>
      <c r="D4547" s="145"/>
      <c r="E4547" s="146"/>
      <c r="F4547" s="1"/>
      <c r="G4547"/>
    </row>
    <row r="4548" spans="1:7" x14ac:dyDescent="0.3">
      <c r="A4548"/>
      <c r="B4548"/>
      <c r="C4548"/>
      <c r="D4548" s="145"/>
      <c r="E4548" s="146"/>
      <c r="F4548" s="1"/>
      <c r="G4548"/>
    </row>
    <row r="4549" spans="1:7" x14ac:dyDescent="0.3">
      <c r="A4549"/>
      <c r="B4549"/>
      <c r="C4549"/>
      <c r="D4549" s="145"/>
      <c r="E4549" s="146"/>
      <c r="F4549" s="1"/>
      <c r="G4549"/>
    </row>
    <row r="4550" spans="1:7" x14ac:dyDescent="0.3">
      <c r="A4550"/>
      <c r="B4550"/>
      <c r="C4550"/>
      <c r="D4550" s="145"/>
      <c r="E4550" s="146"/>
      <c r="F4550" s="1"/>
      <c r="G4550"/>
    </row>
    <row r="4551" spans="1:7" x14ac:dyDescent="0.3">
      <c r="A4551"/>
      <c r="B4551"/>
      <c r="C4551"/>
      <c r="D4551" s="145"/>
      <c r="E4551" s="146"/>
      <c r="F4551" s="1"/>
      <c r="G4551"/>
    </row>
    <row r="4552" spans="1:7" x14ac:dyDescent="0.3">
      <c r="A4552"/>
      <c r="B4552"/>
      <c r="C4552"/>
      <c r="D4552" s="145"/>
      <c r="E4552" s="146"/>
      <c r="F4552" s="1"/>
      <c r="G4552"/>
    </row>
    <row r="4553" spans="1:7" x14ac:dyDescent="0.3">
      <c r="A4553"/>
      <c r="B4553"/>
      <c r="C4553"/>
      <c r="D4553" s="145"/>
      <c r="E4553" s="146"/>
      <c r="F4553" s="1"/>
      <c r="G4553"/>
    </row>
    <row r="4554" spans="1:7" x14ac:dyDescent="0.3">
      <c r="A4554"/>
      <c r="B4554"/>
      <c r="C4554"/>
      <c r="D4554" s="145"/>
      <c r="E4554" s="146"/>
      <c r="F4554" s="1"/>
      <c r="G4554"/>
    </row>
    <row r="4555" spans="1:7" x14ac:dyDescent="0.3">
      <c r="A4555"/>
      <c r="B4555"/>
      <c r="C4555"/>
      <c r="D4555" s="145"/>
      <c r="E4555" s="146"/>
      <c r="F4555" s="1"/>
      <c r="G4555"/>
    </row>
    <row r="4556" spans="1:7" x14ac:dyDescent="0.3">
      <c r="A4556"/>
      <c r="B4556"/>
      <c r="C4556"/>
      <c r="D4556" s="145"/>
      <c r="E4556" s="146"/>
      <c r="F4556" s="1"/>
      <c r="G4556"/>
    </row>
    <row r="4557" spans="1:7" x14ac:dyDescent="0.3">
      <c r="A4557"/>
      <c r="B4557"/>
      <c r="C4557"/>
      <c r="D4557" s="145"/>
      <c r="E4557" s="146"/>
      <c r="F4557" s="1"/>
      <c r="G4557"/>
    </row>
    <row r="4558" spans="1:7" x14ac:dyDescent="0.3">
      <c r="A4558"/>
      <c r="B4558"/>
      <c r="C4558"/>
      <c r="D4558" s="145"/>
      <c r="E4558" s="146"/>
      <c r="F4558" s="1"/>
      <c r="G4558"/>
    </row>
    <row r="4559" spans="1:7" x14ac:dyDescent="0.3">
      <c r="A4559"/>
      <c r="B4559"/>
      <c r="C4559"/>
      <c r="D4559" s="145"/>
      <c r="E4559" s="146"/>
      <c r="F4559" s="1"/>
      <c r="G4559"/>
    </row>
    <row r="4560" spans="1:7" x14ac:dyDescent="0.3">
      <c r="A4560"/>
      <c r="B4560"/>
      <c r="C4560"/>
      <c r="D4560" s="145"/>
      <c r="E4560" s="146"/>
      <c r="F4560" s="1"/>
      <c r="G4560"/>
    </row>
    <row r="4561" spans="1:7" x14ac:dyDescent="0.3">
      <c r="A4561"/>
      <c r="B4561"/>
      <c r="C4561"/>
      <c r="D4561" s="145"/>
      <c r="E4561" s="146"/>
      <c r="F4561" s="1"/>
      <c r="G4561"/>
    </row>
    <row r="4562" spans="1:7" x14ac:dyDescent="0.3">
      <c r="A4562"/>
      <c r="B4562"/>
      <c r="C4562"/>
      <c r="D4562" s="145"/>
      <c r="E4562" s="146"/>
      <c r="F4562" s="1"/>
      <c r="G4562"/>
    </row>
    <row r="4563" spans="1:7" x14ac:dyDescent="0.3">
      <c r="A4563"/>
      <c r="B4563"/>
      <c r="C4563"/>
      <c r="D4563" s="145"/>
      <c r="E4563" s="146"/>
      <c r="F4563" s="1"/>
      <c r="G4563"/>
    </row>
    <row r="4564" spans="1:7" x14ac:dyDescent="0.3">
      <c r="A4564"/>
      <c r="B4564"/>
      <c r="C4564"/>
      <c r="D4564" s="145"/>
      <c r="E4564" s="146"/>
      <c r="F4564" s="1"/>
      <c r="G4564"/>
    </row>
    <row r="4565" spans="1:7" x14ac:dyDescent="0.3">
      <c r="A4565"/>
      <c r="B4565"/>
      <c r="C4565"/>
      <c r="D4565" s="145"/>
      <c r="E4565" s="146"/>
      <c r="F4565" s="1"/>
      <c r="G4565"/>
    </row>
    <row r="4566" spans="1:7" x14ac:dyDescent="0.3">
      <c r="A4566"/>
      <c r="B4566"/>
      <c r="C4566"/>
      <c r="D4566" s="145"/>
      <c r="E4566" s="146"/>
      <c r="F4566" s="1"/>
      <c r="G4566"/>
    </row>
    <row r="4567" spans="1:7" x14ac:dyDescent="0.3">
      <c r="A4567"/>
      <c r="B4567"/>
      <c r="C4567"/>
      <c r="D4567" s="145"/>
      <c r="E4567" s="146"/>
      <c r="F4567" s="1"/>
      <c r="G4567"/>
    </row>
    <row r="4568" spans="1:7" x14ac:dyDescent="0.3">
      <c r="A4568"/>
      <c r="B4568"/>
      <c r="C4568"/>
      <c r="D4568" s="145"/>
      <c r="E4568" s="146"/>
      <c r="F4568" s="1"/>
      <c r="G4568"/>
    </row>
    <row r="4569" spans="1:7" x14ac:dyDescent="0.3">
      <c r="A4569"/>
      <c r="B4569"/>
      <c r="C4569"/>
      <c r="D4569" s="145"/>
      <c r="E4569" s="146"/>
      <c r="F4569" s="1"/>
      <c r="G4569"/>
    </row>
    <row r="4570" spans="1:7" x14ac:dyDescent="0.3">
      <c r="A4570"/>
      <c r="B4570"/>
      <c r="C4570"/>
      <c r="D4570" s="145"/>
      <c r="E4570" s="146"/>
      <c r="F4570" s="1"/>
      <c r="G4570"/>
    </row>
    <row r="4571" spans="1:7" x14ac:dyDescent="0.3">
      <c r="A4571"/>
      <c r="B4571"/>
      <c r="C4571"/>
      <c r="D4571" s="145"/>
      <c r="E4571" s="146"/>
      <c r="F4571" s="1"/>
      <c r="G4571"/>
    </row>
    <row r="4572" spans="1:7" x14ac:dyDescent="0.3">
      <c r="A4572"/>
      <c r="B4572"/>
      <c r="C4572"/>
      <c r="D4572" s="145"/>
      <c r="E4572" s="146"/>
      <c r="F4572" s="1"/>
      <c r="G4572"/>
    </row>
    <row r="4573" spans="1:7" x14ac:dyDescent="0.3">
      <c r="A4573"/>
      <c r="B4573"/>
      <c r="C4573"/>
      <c r="D4573" s="145"/>
      <c r="E4573" s="146"/>
      <c r="F4573" s="1"/>
      <c r="G4573"/>
    </row>
    <row r="4574" spans="1:7" x14ac:dyDescent="0.3">
      <c r="A4574"/>
      <c r="B4574"/>
      <c r="C4574"/>
      <c r="D4574" s="145"/>
      <c r="E4574" s="146"/>
      <c r="F4574" s="1"/>
      <c r="G4574"/>
    </row>
    <row r="4575" spans="1:7" x14ac:dyDescent="0.3">
      <c r="A4575"/>
      <c r="B4575"/>
      <c r="C4575"/>
      <c r="D4575" s="145"/>
      <c r="E4575" s="146"/>
      <c r="F4575" s="1"/>
      <c r="G4575"/>
    </row>
    <row r="4576" spans="1:7" x14ac:dyDescent="0.3">
      <c r="A4576"/>
      <c r="B4576"/>
      <c r="C4576"/>
      <c r="D4576" s="145"/>
      <c r="E4576" s="146"/>
      <c r="F4576" s="1"/>
      <c r="G4576"/>
    </row>
    <row r="4577" spans="1:7" x14ac:dyDescent="0.3">
      <c r="A4577"/>
      <c r="B4577"/>
      <c r="C4577"/>
      <c r="D4577" s="145"/>
      <c r="E4577" s="146"/>
      <c r="F4577" s="1"/>
      <c r="G4577"/>
    </row>
    <row r="4578" spans="1:7" x14ac:dyDescent="0.3">
      <c r="A4578"/>
      <c r="B4578"/>
      <c r="C4578"/>
      <c r="D4578" s="145"/>
      <c r="E4578" s="146"/>
      <c r="F4578" s="1"/>
      <c r="G4578"/>
    </row>
    <row r="4579" spans="1:7" x14ac:dyDescent="0.3">
      <c r="A4579"/>
      <c r="B4579"/>
      <c r="C4579"/>
      <c r="D4579" s="145"/>
      <c r="E4579" s="146"/>
      <c r="F4579" s="1"/>
      <c r="G4579"/>
    </row>
    <row r="4580" spans="1:7" x14ac:dyDescent="0.3">
      <c r="A4580"/>
      <c r="B4580"/>
      <c r="C4580"/>
      <c r="D4580" s="145"/>
      <c r="E4580" s="146"/>
      <c r="F4580" s="1"/>
      <c r="G4580"/>
    </row>
    <row r="4581" spans="1:7" x14ac:dyDescent="0.3">
      <c r="A4581"/>
      <c r="B4581"/>
      <c r="C4581"/>
      <c r="D4581" s="145"/>
      <c r="E4581" s="146"/>
      <c r="F4581" s="1"/>
      <c r="G4581"/>
    </row>
    <row r="4582" spans="1:7" x14ac:dyDescent="0.3">
      <c r="A4582"/>
      <c r="B4582"/>
      <c r="C4582"/>
      <c r="D4582" s="145"/>
      <c r="E4582" s="146"/>
      <c r="F4582" s="1"/>
      <c r="G4582"/>
    </row>
    <row r="4583" spans="1:7" x14ac:dyDescent="0.3">
      <c r="A4583"/>
      <c r="B4583"/>
      <c r="C4583"/>
      <c r="D4583" s="145"/>
      <c r="E4583" s="146"/>
      <c r="F4583" s="1"/>
      <c r="G4583"/>
    </row>
    <row r="4584" spans="1:7" x14ac:dyDescent="0.3">
      <c r="A4584"/>
      <c r="B4584"/>
      <c r="C4584"/>
      <c r="D4584" s="145"/>
      <c r="E4584" s="146"/>
      <c r="F4584" s="1"/>
      <c r="G4584"/>
    </row>
    <row r="4585" spans="1:7" x14ac:dyDescent="0.3">
      <c r="A4585"/>
      <c r="B4585"/>
      <c r="C4585"/>
      <c r="D4585" s="145"/>
      <c r="E4585" s="146"/>
      <c r="F4585" s="1"/>
      <c r="G4585"/>
    </row>
    <row r="4586" spans="1:7" x14ac:dyDescent="0.3">
      <c r="A4586"/>
      <c r="B4586"/>
      <c r="C4586"/>
      <c r="D4586" s="145"/>
      <c r="E4586" s="146"/>
      <c r="F4586" s="1"/>
      <c r="G4586"/>
    </row>
    <row r="4587" spans="1:7" x14ac:dyDescent="0.3">
      <c r="A4587"/>
      <c r="B4587"/>
      <c r="C4587"/>
      <c r="D4587" s="145"/>
      <c r="E4587" s="146"/>
      <c r="F4587" s="1"/>
      <c r="G4587"/>
    </row>
    <row r="4588" spans="1:7" x14ac:dyDescent="0.3">
      <c r="A4588"/>
      <c r="B4588"/>
      <c r="C4588"/>
      <c r="D4588" s="145"/>
      <c r="E4588" s="146"/>
      <c r="F4588" s="1"/>
      <c r="G4588"/>
    </row>
    <row r="4589" spans="1:7" x14ac:dyDescent="0.3">
      <c r="A4589"/>
      <c r="B4589"/>
      <c r="C4589"/>
      <c r="D4589" s="145"/>
      <c r="E4589" s="146"/>
      <c r="F4589" s="1"/>
      <c r="G4589"/>
    </row>
    <row r="4590" spans="1:7" x14ac:dyDescent="0.3">
      <c r="A4590"/>
      <c r="B4590"/>
      <c r="C4590"/>
      <c r="D4590" s="145"/>
      <c r="E4590" s="146"/>
      <c r="F4590" s="1"/>
      <c r="G4590"/>
    </row>
    <row r="4591" spans="1:7" x14ac:dyDescent="0.3">
      <c r="A4591"/>
      <c r="B4591"/>
      <c r="C4591"/>
      <c r="D4591" s="145"/>
      <c r="E4591" s="146"/>
      <c r="F4591" s="1"/>
      <c r="G4591"/>
    </row>
    <row r="4592" spans="1:7" x14ac:dyDescent="0.3">
      <c r="A4592"/>
      <c r="B4592"/>
      <c r="C4592"/>
      <c r="D4592" s="145"/>
      <c r="E4592" s="146"/>
      <c r="F4592" s="1"/>
      <c r="G4592"/>
    </row>
    <row r="4593" spans="1:7" x14ac:dyDescent="0.3">
      <c r="A4593"/>
      <c r="B4593"/>
      <c r="C4593"/>
      <c r="D4593" s="145"/>
      <c r="E4593" s="146"/>
      <c r="F4593" s="1"/>
      <c r="G4593"/>
    </row>
    <row r="4594" spans="1:7" x14ac:dyDescent="0.3">
      <c r="A4594"/>
      <c r="B4594"/>
      <c r="C4594"/>
      <c r="D4594" s="145"/>
      <c r="E4594" s="146"/>
      <c r="F4594" s="1"/>
      <c r="G4594"/>
    </row>
    <row r="4595" spans="1:7" x14ac:dyDescent="0.3">
      <c r="A4595"/>
      <c r="B4595"/>
      <c r="C4595"/>
      <c r="D4595" s="145"/>
      <c r="E4595" s="146"/>
      <c r="F4595" s="1"/>
      <c r="G4595"/>
    </row>
    <row r="4596" spans="1:7" x14ac:dyDescent="0.3">
      <c r="A4596"/>
      <c r="B4596"/>
      <c r="C4596"/>
      <c r="D4596" s="145"/>
      <c r="E4596" s="146"/>
      <c r="F4596" s="1"/>
      <c r="G4596"/>
    </row>
    <row r="4597" spans="1:7" x14ac:dyDescent="0.3">
      <c r="A4597"/>
      <c r="B4597"/>
      <c r="C4597"/>
      <c r="D4597" s="145"/>
      <c r="E4597" s="146"/>
      <c r="F4597" s="1"/>
      <c r="G4597"/>
    </row>
    <row r="4598" spans="1:7" x14ac:dyDescent="0.3">
      <c r="A4598"/>
      <c r="B4598"/>
      <c r="C4598"/>
      <c r="D4598" s="145"/>
      <c r="E4598" s="146"/>
      <c r="F4598" s="1"/>
      <c r="G4598"/>
    </row>
    <row r="4599" spans="1:7" x14ac:dyDescent="0.3">
      <c r="A4599"/>
      <c r="B4599"/>
      <c r="C4599"/>
      <c r="D4599" s="145"/>
      <c r="E4599" s="146"/>
      <c r="F4599" s="1"/>
      <c r="G4599"/>
    </row>
    <row r="4600" spans="1:7" x14ac:dyDescent="0.3">
      <c r="A4600"/>
      <c r="B4600"/>
      <c r="C4600"/>
      <c r="D4600" s="145"/>
      <c r="E4600" s="146"/>
      <c r="F4600" s="1"/>
      <c r="G4600"/>
    </row>
    <row r="4601" spans="1:7" x14ac:dyDescent="0.3">
      <c r="A4601"/>
      <c r="B4601"/>
      <c r="C4601"/>
      <c r="D4601" s="145"/>
      <c r="E4601" s="146"/>
      <c r="F4601" s="1"/>
      <c r="G4601"/>
    </row>
    <row r="4602" spans="1:7" x14ac:dyDescent="0.3">
      <c r="A4602"/>
      <c r="B4602"/>
      <c r="C4602"/>
      <c r="D4602" s="145"/>
      <c r="E4602" s="146"/>
      <c r="F4602" s="1"/>
      <c r="G4602"/>
    </row>
    <row r="4603" spans="1:7" x14ac:dyDescent="0.3">
      <c r="A4603"/>
      <c r="B4603"/>
      <c r="C4603"/>
      <c r="D4603" s="145"/>
      <c r="E4603" s="146"/>
      <c r="F4603" s="1"/>
      <c r="G4603"/>
    </row>
    <row r="4604" spans="1:7" x14ac:dyDescent="0.3">
      <c r="A4604"/>
      <c r="B4604"/>
      <c r="C4604"/>
      <c r="D4604" s="145"/>
      <c r="E4604" s="146"/>
      <c r="F4604" s="1"/>
      <c r="G4604"/>
    </row>
    <row r="4605" spans="1:7" x14ac:dyDescent="0.3">
      <c r="A4605"/>
      <c r="B4605"/>
      <c r="C4605"/>
      <c r="D4605" s="145"/>
      <c r="E4605" s="146"/>
      <c r="F4605" s="1"/>
      <c r="G4605"/>
    </row>
    <row r="4606" spans="1:7" x14ac:dyDescent="0.3">
      <c r="A4606"/>
      <c r="B4606"/>
      <c r="C4606"/>
      <c r="D4606" s="145"/>
      <c r="E4606" s="146"/>
      <c r="F4606" s="1"/>
      <c r="G4606"/>
    </row>
    <row r="4607" spans="1:7" x14ac:dyDescent="0.3">
      <c r="A4607"/>
      <c r="B4607"/>
      <c r="C4607"/>
      <c r="D4607" s="145"/>
      <c r="E4607" s="146"/>
      <c r="F4607" s="1"/>
      <c r="G4607"/>
    </row>
    <row r="4608" spans="1:7" x14ac:dyDescent="0.3">
      <c r="A4608"/>
      <c r="B4608"/>
      <c r="C4608"/>
      <c r="D4608" s="145"/>
      <c r="E4608" s="146"/>
      <c r="F4608" s="1"/>
      <c r="G4608"/>
    </row>
    <row r="4609" spans="1:7" x14ac:dyDescent="0.3">
      <c r="A4609"/>
      <c r="B4609"/>
      <c r="C4609"/>
      <c r="D4609" s="145"/>
      <c r="E4609" s="146"/>
      <c r="F4609" s="1"/>
      <c r="G4609"/>
    </row>
    <row r="4610" spans="1:7" x14ac:dyDescent="0.3">
      <c r="A4610"/>
      <c r="B4610"/>
      <c r="C4610"/>
      <c r="D4610" s="145"/>
      <c r="E4610" s="146"/>
      <c r="F4610" s="1"/>
      <c r="G4610"/>
    </row>
    <row r="4611" spans="1:7" x14ac:dyDescent="0.3">
      <c r="A4611"/>
      <c r="B4611"/>
      <c r="C4611"/>
      <c r="D4611" s="145"/>
      <c r="E4611" s="146"/>
      <c r="F4611" s="1"/>
      <c r="G4611"/>
    </row>
    <row r="4612" spans="1:7" x14ac:dyDescent="0.3">
      <c r="A4612"/>
      <c r="B4612"/>
      <c r="C4612"/>
      <c r="D4612" s="145"/>
      <c r="E4612" s="146"/>
      <c r="F4612" s="1"/>
      <c r="G4612"/>
    </row>
    <row r="4613" spans="1:7" x14ac:dyDescent="0.3">
      <c r="A4613"/>
      <c r="B4613"/>
      <c r="C4613"/>
      <c r="D4613" s="145"/>
      <c r="E4613" s="146"/>
      <c r="F4613" s="1"/>
      <c r="G4613"/>
    </row>
    <row r="4614" spans="1:7" x14ac:dyDescent="0.3">
      <c r="A4614"/>
      <c r="B4614"/>
      <c r="C4614"/>
      <c r="D4614" s="145"/>
      <c r="E4614" s="146"/>
      <c r="F4614" s="1"/>
      <c r="G4614"/>
    </row>
    <row r="4615" spans="1:7" x14ac:dyDescent="0.3">
      <c r="A4615"/>
      <c r="B4615"/>
      <c r="C4615"/>
      <c r="D4615" s="145"/>
      <c r="E4615" s="146"/>
      <c r="F4615" s="1"/>
      <c r="G4615"/>
    </row>
    <row r="4616" spans="1:7" x14ac:dyDescent="0.3">
      <c r="A4616"/>
      <c r="B4616"/>
      <c r="C4616"/>
      <c r="D4616" s="145"/>
      <c r="E4616" s="146"/>
      <c r="F4616" s="1"/>
      <c r="G4616"/>
    </row>
    <row r="4617" spans="1:7" x14ac:dyDescent="0.3">
      <c r="A4617"/>
      <c r="B4617"/>
      <c r="C4617"/>
      <c r="D4617" s="145"/>
      <c r="E4617" s="146"/>
      <c r="F4617" s="1"/>
      <c r="G4617"/>
    </row>
    <row r="4618" spans="1:7" x14ac:dyDescent="0.3">
      <c r="A4618"/>
      <c r="B4618"/>
      <c r="C4618"/>
      <c r="D4618" s="145"/>
      <c r="E4618" s="146"/>
      <c r="F4618" s="1"/>
      <c r="G4618"/>
    </row>
    <row r="4619" spans="1:7" x14ac:dyDescent="0.3">
      <c r="A4619"/>
      <c r="B4619"/>
      <c r="C4619"/>
      <c r="D4619" s="145"/>
      <c r="E4619" s="146"/>
      <c r="F4619" s="1"/>
      <c r="G4619"/>
    </row>
    <row r="4620" spans="1:7" x14ac:dyDescent="0.3">
      <c r="A4620"/>
      <c r="B4620"/>
      <c r="C4620"/>
      <c r="D4620" s="145"/>
      <c r="E4620" s="146"/>
      <c r="F4620" s="1"/>
      <c r="G4620"/>
    </row>
    <row r="4621" spans="1:7" x14ac:dyDescent="0.3">
      <c r="A4621"/>
      <c r="B4621"/>
      <c r="C4621"/>
      <c r="D4621" s="145"/>
      <c r="E4621" s="146"/>
      <c r="F4621" s="1"/>
      <c r="G4621"/>
    </row>
    <row r="4622" spans="1:7" x14ac:dyDescent="0.3">
      <c r="A4622"/>
      <c r="B4622"/>
      <c r="C4622"/>
      <c r="D4622" s="145"/>
      <c r="E4622" s="146"/>
      <c r="F4622" s="1"/>
      <c r="G4622"/>
    </row>
    <row r="4623" spans="1:7" x14ac:dyDescent="0.3">
      <c r="A4623"/>
      <c r="B4623"/>
      <c r="C4623"/>
      <c r="D4623" s="145"/>
      <c r="E4623" s="146"/>
      <c r="F4623" s="1"/>
      <c r="G4623"/>
    </row>
    <row r="4624" spans="1:7" x14ac:dyDescent="0.3">
      <c r="A4624"/>
      <c r="B4624"/>
      <c r="C4624"/>
      <c r="D4624" s="145"/>
      <c r="E4624" s="146"/>
      <c r="F4624" s="1"/>
      <c r="G4624"/>
    </row>
    <row r="4625" spans="1:7" x14ac:dyDescent="0.3">
      <c r="A4625"/>
      <c r="B4625"/>
      <c r="C4625"/>
      <c r="D4625" s="145"/>
      <c r="E4625" s="146"/>
      <c r="F4625" s="1"/>
      <c r="G4625"/>
    </row>
    <row r="4626" spans="1:7" x14ac:dyDescent="0.3">
      <c r="A4626"/>
      <c r="B4626"/>
      <c r="C4626"/>
      <c r="D4626" s="145"/>
      <c r="E4626" s="146"/>
      <c r="F4626" s="1"/>
      <c r="G4626"/>
    </row>
    <row r="4627" spans="1:7" x14ac:dyDescent="0.3">
      <c r="A4627"/>
      <c r="B4627"/>
      <c r="C4627"/>
      <c r="D4627" s="145"/>
      <c r="E4627" s="146"/>
      <c r="F4627" s="1"/>
      <c r="G4627"/>
    </row>
    <row r="4628" spans="1:7" x14ac:dyDescent="0.3">
      <c r="A4628"/>
      <c r="B4628"/>
      <c r="C4628"/>
      <c r="D4628" s="145"/>
      <c r="E4628" s="146"/>
      <c r="F4628" s="1"/>
      <c r="G4628"/>
    </row>
    <row r="4629" spans="1:7" x14ac:dyDescent="0.3">
      <c r="A4629"/>
      <c r="B4629"/>
      <c r="C4629"/>
      <c r="D4629" s="145"/>
      <c r="E4629" s="146"/>
      <c r="F4629" s="1"/>
      <c r="G4629"/>
    </row>
    <row r="4630" spans="1:7" x14ac:dyDescent="0.3">
      <c r="A4630"/>
      <c r="B4630"/>
      <c r="C4630"/>
      <c r="D4630" s="145"/>
      <c r="E4630" s="146"/>
      <c r="F4630" s="1"/>
      <c r="G4630"/>
    </row>
    <row r="4631" spans="1:7" x14ac:dyDescent="0.3">
      <c r="A4631"/>
      <c r="B4631"/>
      <c r="C4631"/>
      <c r="D4631" s="145"/>
      <c r="E4631" s="146"/>
      <c r="F4631" s="1"/>
      <c r="G4631"/>
    </row>
    <row r="4632" spans="1:7" x14ac:dyDescent="0.3">
      <c r="A4632"/>
      <c r="B4632"/>
      <c r="C4632"/>
      <c r="D4632" s="145"/>
      <c r="E4632" s="146"/>
      <c r="F4632" s="1"/>
      <c r="G4632"/>
    </row>
    <row r="4633" spans="1:7" x14ac:dyDescent="0.3">
      <c r="A4633"/>
      <c r="B4633"/>
      <c r="C4633"/>
      <c r="D4633" s="145"/>
      <c r="E4633" s="146"/>
      <c r="F4633" s="1"/>
      <c r="G4633"/>
    </row>
    <row r="4634" spans="1:7" x14ac:dyDescent="0.3">
      <c r="A4634"/>
      <c r="B4634"/>
      <c r="C4634"/>
      <c r="D4634" s="145"/>
      <c r="E4634" s="146"/>
      <c r="F4634" s="1"/>
      <c r="G4634"/>
    </row>
    <row r="4635" spans="1:7" x14ac:dyDescent="0.3">
      <c r="A4635"/>
      <c r="B4635"/>
      <c r="C4635"/>
      <c r="D4635" s="145"/>
      <c r="E4635" s="146"/>
      <c r="F4635" s="1"/>
      <c r="G4635"/>
    </row>
    <row r="4636" spans="1:7" x14ac:dyDescent="0.3">
      <c r="A4636"/>
      <c r="B4636"/>
      <c r="C4636"/>
      <c r="D4636" s="145"/>
      <c r="E4636" s="146"/>
      <c r="F4636" s="1"/>
      <c r="G4636"/>
    </row>
    <row r="4637" spans="1:7" x14ac:dyDescent="0.3">
      <c r="A4637"/>
      <c r="B4637"/>
      <c r="C4637"/>
      <c r="D4637" s="145"/>
      <c r="E4637" s="146"/>
      <c r="F4637" s="1"/>
      <c r="G4637"/>
    </row>
    <row r="4638" spans="1:7" x14ac:dyDescent="0.3">
      <c r="A4638"/>
      <c r="B4638"/>
      <c r="C4638"/>
      <c r="D4638" s="145"/>
      <c r="E4638" s="146"/>
      <c r="F4638" s="1"/>
      <c r="G4638"/>
    </row>
    <row r="4639" spans="1:7" x14ac:dyDescent="0.3">
      <c r="A4639"/>
      <c r="B4639"/>
      <c r="C4639"/>
      <c r="D4639" s="145"/>
      <c r="E4639" s="146"/>
      <c r="F4639" s="1"/>
      <c r="G4639"/>
    </row>
    <row r="4640" spans="1:7" x14ac:dyDescent="0.3">
      <c r="A4640"/>
      <c r="B4640"/>
      <c r="C4640"/>
      <c r="D4640" s="145"/>
      <c r="E4640" s="146"/>
      <c r="F4640" s="1"/>
      <c r="G4640"/>
    </row>
    <row r="4641" spans="1:7" x14ac:dyDescent="0.3">
      <c r="A4641"/>
      <c r="B4641"/>
      <c r="C4641"/>
      <c r="D4641" s="145"/>
      <c r="E4641" s="146"/>
      <c r="F4641" s="1"/>
      <c r="G4641"/>
    </row>
    <row r="4642" spans="1:7" x14ac:dyDescent="0.3">
      <c r="A4642"/>
      <c r="B4642"/>
      <c r="C4642"/>
      <c r="D4642" s="145"/>
      <c r="E4642" s="146"/>
      <c r="F4642" s="1"/>
      <c r="G4642"/>
    </row>
    <row r="4643" spans="1:7" x14ac:dyDescent="0.3">
      <c r="A4643"/>
      <c r="B4643"/>
      <c r="C4643"/>
      <c r="D4643" s="145"/>
      <c r="E4643" s="146"/>
      <c r="F4643" s="1"/>
      <c r="G4643"/>
    </row>
    <row r="4644" spans="1:7" x14ac:dyDescent="0.3">
      <c r="A4644"/>
      <c r="B4644"/>
      <c r="C4644"/>
      <c r="D4644" s="145"/>
      <c r="E4644" s="146"/>
      <c r="F4644" s="1"/>
      <c r="G4644"/>
    </row>
    <row r="4645" spans="1:7" x14ac:dyDescent="0.3">
      <c r="A4645"/>
      <c r="B4645"/>
      <c r="C4645"/>
      <c r="D4645" s="145"/>
      <c r="E4645" s="146"/>
      <c r="F4645" s="1"/>
      <c r="G4645"/>
    </row>
    <row r="4646" spans="1:7" x14ac:dyDescent="0.3">
      <c r="A4646"/>
      <c r="B4646"/>
      <c r="C4646"/>
      <c r="D4646" s="145"/>
      <c r="E4646" s="146"/>
      <c r="F4646" s="1"/>
      <c r="G4646"/>
    </row>
    <row r="4647" spans="1:7" x14ac:dyDescent="0.3">
      <c r="A4647"/>
      <c r="B4647"/>
      <c r="C4647"/>
      <c r="D4647" s="145"/>
      <c r="E4647" s="146"/>
      <c r="F4647" s="1"/>
      <c r="G4647"/>
    </row>
    <row r="4648" spans="1:7" x14ac:dyDescent="0.3">
      <c r="A4648"/>
      <c r="B4648"/>
      <c r="C4648"/>
      <c r="D4648" s="145"/>
      <c r="E4648" s="146"/>
      <c r="F4648" s="1"/>
      <c r="G4648"/>
    </row>
    <row r="4649" spans="1:7" x14ac:dyDescent="0.3">
      <c r="A4649"/>
      <c r="B4649"/>
      <c r="C4649"/>
      <c r="D4649" s="145"/>
      <c r="E4649" s="146"/>
      <c r="F4649" s="1"/>
      <c r="G4649"/>
    </row>
    <row r="4650" spans="1:7" x14ac:dyDescent="0.3">
      <c r="A4650"/>
      <c r="B4650"/>
      <c r="C4650"/>
      <c r="D4650" s="145"/>
      <c r="E4650" s="146"/>
      <c r="F4650" s="1"/>
      <c r="G4650"/>
    </row>
    <row r="4651" spans="1:7" x14ac:dyDescent="0.3">
      <c r="A4651"/>
      <c r="B4651"/>
      <c r="C4651"/>
      <c r="D4651" s="145"/>
      <c r="E4651" s="146"/>
      <c r="F4651" s="1"/>
      <c r="G4651"/>
    </row>
    <row r="4652" spans="1:7" x14ac:dyDescent="0.3">
      <c r="A4652"/>
      <c r="B4652"/>
      <c r="C4652"/>
      <c r="D4652" s="145"/>
      <c r="E4652" s="146"/>
      <c r="F4652" s="1"/>
      <c r="G4652"/>
    </row>
    <row r="4653" spans="1:7" x14ac:dyDescent="0.3">
      <c r="A4653"/>
      <c r="B4653"/>
      <c r="C4653"/>
      <c r="D4653" s="145"/>
      <c r="E4653" s="146"/>
      <c r="F4653" s="1"/>
      <c r="G4653"/>
    </row>
    <row r="4654" spans="1:7" x14ac:dyDescent="0.3">
      <c r="A4654"/>
      <c r="B4654"/>
      <c r="C4654"/>
      <c r="D4654" s="145"/>
      <c r="E4654" s="146"/>
      <c r="F4654" s="1"/>
      <c r="G4654"/>
    </row>
    <row r="4655" spans="1:7" x14ac:dyDescent="0.3">
      <c r="A4655"/>
      <c r="B4655"/>
      <c r="C4655"/>
      <c r="D4655" s="145"/>
      <c r="E4655" s="146"/>
      <c r="F4655" s="1"/>
      <c r="G4655"/>
    </row>
    <row r="4656" spans="1:7" x14ac:dyDescent="0.3">
      <c r="A4656"/>
      <c r="B4656"/>
      <c r="C4656"/>
      <c r="D4656" s="145"/>
      <c r="E4656" s="146"/>
      <c r="F4656" s="1"/>
      <c r="G4656"/>
    </row>
    <row r="4657" spans="1:7" x14ac:dyDescent="0.3">
      <c r="A4657"/>
      <c r="B4657"/>
      <c r="C4657"/>
      <c r="D4657" s="145"/>
      <c r="E4657" s="146"/>
      <c r="F4657" s="1"/>
      <c r="G4657"/>
    </row>
    <row r="4658" spans="1:7" x14ac:dyDescent="0.3">
      <c r="A4658"/>
      <c r="B4658"/>
      <c r="C4658"/>
      <c r="D4658" s="145"/>
      <c r="E4658" s="146"/>
      <c r="F4658" s="1"/>
      <c r="G4658"/>
    </row>
    <row r="4659" spans="1:7" x14ac:dyDescent="0.3">
      <c r="A4659"/>
      <c r="B4659"/>
      <c r="C4659"/>
      <c r="D4659" s="145"/>
      <c r="E4659" s="146"/>
      <c r="F4659" s="1"/>
      <c r="G4659"/>
    </row>
    <row r="4660" spans="1:7" x14ac:dyDescent="0.3">
      <c r="A4660"/>
      <c r="B4660"/>
      <c r="C4660"/>
      <c r="D4660" s="145"/>
      <c r="E4660" s="146"/>
      <c r="F4660" s="1"/>
      <c r="G4660"/>
    </row>
    <row r="4661" spans="1:7" x14ac:dyDescent="0.3">
      <c r="A4661"/>
      <c r="B4661"/>
      <c r="C4661"/>
      <c r="D4661" s="145"/>
      <c r="E4661" s="146"/>
      <c r="F4661" s="1"/>
      <c r="G4661"/>
    </row>
    <row r="4662" spans="1:7" x14ac:dyDescent="0.3">
      <c r="A4662"/>
      <c r="B4662"/>
      <c r="C4662"/>
      <c r="D4662" s="145"/>
      <c r="E4662" s="146"/>
      <c r="F4662" s="1"/>
      <c r="G4662"/>
    </row>
    <row r="4663" spans="1:7" x14ac:dyDescent="0.3">
      <c r="A4663"/>
      <c r="B4663"/>
      <c r="C4663"/>
      <c r="D4663" s="145"/>
      <c r="E4663" s="146"/>
      <c r="F4663" s="1"/>
      <c r="G4663"/>
    </row>
    <row r="4664" spans="1:7" x14ac:dyDescent="0.3">
      <c r="A4664"/>
      <c r="B4664"/>
      <c r="C4664"/>
      <c r="D4664" s="145"/>
      <c r="E4664" s="146"/>
      <c r="F4664" s="1"/>
      <c r="G4664"/>
    </row>
    <row r="4665" spans="1:7" x14ac:dyDescent="0.3">
      <c r="A4665"/>
      <c r="B4665"/>
      <c r="C4665"/>
      <c r="D4665" s="145"/>
      <c r="E4665" s="146"/>
      <c r="F4665" s="1"/>
      <c r="G4665"/>
    </row>
    <row r="4666" spans="1:7" x14ac:dyDescent="0.3">
      <c r="A4666"/>
      <c r="B4666"/>
      <c r="C4666"/>
      <c r="D4666" s="145"/>
      <c r="E4666" s="146"/>
      <c r="F4666" s="1"/>
      <c r="G4666"/>
    </row>
    <row r="4667" spans="1:7" x14ac:dyDescent="0.3">
      <c r="A4667"/>
      <c r="B4667"/>
      <c r="C4667"/>
      <c r="D4667" s="145"/>
      <c r="E4667" s="146"/>
      <c r="F4667" s="1"/>
      <c r="G4667"/>
    </row>
    <row r="4668" spans="1:7" x14ac:dyDescent="0.3">
      <c r="A4668"/>
      <c r="B4668"/>
      <c r="C4668"/>
      <c r="D4668" s="145"/>
      <c r="E4668" s="146"/>
      <c r="F4668" s="1"/>
      <c r="G4668"/>
    </row>
    <row r="4669" spans="1:7" x14ac:dyDescent="0.3">
      <c r="A4669"/>
      <c r="B4669"/>
      <c r="C4669"/>
      <c r="D4669" s="145"/>
      <c r="E4669" s="146"/>
      <c r="F4669" s="1"/>
      <c r="G4669"/>
    </row>
    <row r="4670" spans="1:7" x14ac:dyDescent="0.3">
      <c r="A4670"/>
      <c r="B4670"/>
      <c r="C4670"/>
      <c r="D4670" s="145"/>
      <c r="E4670" s="146"/>
      <c r="F4670" s="1"/>
      <c r="G4670"/>
    </row>
    <row r="4671" spans="1:7" x14ac:dyDescent="0.3">
      <c r="A4671"/>
      <c r="B4671"/>
      <c r="C4671"/>
      <c r="D4671" s="145"/>
      <c r="E4671" s="146"/>
      <c r="F4671" s="1"/>
      <c r="G4671"/>
    </row>
    <row r="4672" spans="1:7" x14ac:dyDescent="0.3">
      <c r="A4672"/>
      <c r="B4672"/>
      <c r="C4672"/>
      <c r="D4672" s="145"/>
      <c r="E4672" s="146"/>
      <c r="F4672" s="1"/>
      <c r="G4672"/>
    </row>
    <row r="4673" spans="1:7" x14ac:dyDescent="0.3">
      <c r="A4673"/>
      <c r="B4673"/>
      <c r="C4673"/>
      <c r="D4673" s="145"/>
      <c r="E4673" s="146"/>
      <c r="F4673" s="1"/>
      <c r="G4673"/>
    </row>
    <row r="4674" spans="1:7" x14ac:dyDescent="0.3">
      <c r="A4674"/>
      <c r="B4674"/>
      <c r="C4674"/>
      <c r="D4674" s="145"/>
      <c r="E4674" s="146"/>
      <c r="F4674" s="1"/>
      <c r="G4674"/>
    </row>
    <row r="4675" spans="1:7" x14ac:dyDescent="0.3">
      <c r="A4675"/>
      <c r="B4675"/>
      <c r="C4675"/>
      <c r="D4675" s="145"/>
      <c r="E4675" s="146"/>
      <c r="F4675" s="1"/>
      <c r="G4675"/>
    </row>
    <row r="4676" spans="1:7" x14ac:dyDescent="0.3">
      <c r="A4676"/>
      <c r="B4676"/>
      <c r="C4676"/>
      <c r="D4676" s="145"/>
      <c r="E4676" s="146"/>
      <c r="F4676" s="1"/>
      <c r="G4676"/>
    </row>
    <row r="4677" spans="1:7" x14ac:dyDescent="0.3">
      <c r="A4677"/>
      <c r="B4677"/>
      <c r="C4677"/>
      <c r="D4677" s="145"/>
      <c r="E4677" s="146"/>
      <c r="F4677" s="1"/>
      <c r="G4677"/>
    </row>
    <row r="4678" spans="1:7" x14ac:dyDescent="0.3">
      <c r="A4678"/>
      <c r="B4678"/>
      <c r="C4678"/>
      <c r="D4678" s="145"/>
      <c r="E4678" s="146"/>
      <c r="F4678" s="1"/>
      <c r="G4678"/>
    </row>
    <row r="4679" spans="1:7" x14ac:dyDescent="0.3">
      <c r="A4679"/>
      <c r="B4679"/>
      <c r="C4679"/>
      <c r="D4679" s="145"/>
      <c r="E4679" s="146"/>
      <c r="F4679" s="1"/>
      <c r="G4679"/>
    </row>
    <row r="4680" spans="1:7" x14ac:dyDescent="0.3">
      <c r="A4680"/>
      <c r="B4680"/>
      <c r="C4680"/>
      <c r="D4680" s="145"/>
      <c r="E4680" s="146"/>
      <c r="F4680" s="1"/>
      <c r="G4680"/>
    </row>
    <row r="4681" spans="1:7" x14ac:dyDescent="0.3">
      <c r="A4681"/>
      <c r="B4681"/>
      <c r="C4681"/>
      <c r="D4681" s="145"/>
      <c r="E4681" s="146"/>
      <c r="F4681" s="1"/>
      <c r="G4681"/>
    </row>
    <row r="4682" spans="1:7" x14ac:dyDescent="0.3">
      <c r="A4682"/>
      <c r="B4682"/>
      <c r="C4682"/>
      <c r="D4682" s="145"/>
      <c r="E4682" s="146"/>
      <c r="F4682" s="1"/>
      <c r="G4682"/>
    </row>
    <row r="4683" spans="1:7" x14ac:dyDescent="0.3">
      <c r="A4683"/>
      <c r="B4683"/>
      <c r="C4683"/>
      <c r="D4683" s="145"/>
      <c r="E4683" s="146"/>
      <c r="F4683" s="1"/>
      <c r="G4683"/>
    </row>
    <row r="4684" spans="1:7" x14ac:dyDescent="0.3">
      <c r="A4684"/>
      <c r="B4684"/>
      <c r="C4684"/>
      <c r="D4684" s="145"/>
      <c r="E4684" s="146"/>
      <c r="F4684" s="1"/>
      <c r="G4684"/>
    </row>
    <row r="4685" spans="1:7" x14ac:dyDescent="0.3">
      <c r="A4685"/>
      <c r="B4685"/>
      <c r="C4685"/>
      <c r="D4685" s="145"/>
      <c r="E4685" s="146"/>
      <c r="F4685" s="1"/>
      <c r="G4685"/>
    </row>
    <row r="4686" spans="1:7" x14ac:dyDescent="0.3">
      <c r="A4686"/>
      <c r="B4686"/>
      <c r="C4686"/>
      <c r="D4686" s="145"/>
      <c r="E4686" s="146"/>
      <c r="F4686" s="1"/>
      <c r="G4686"/>
    </row>
    <row r="4687" spans="1:7" x14ac:dyDescent="0.3">
      <c r="A4687"/>
      <c r="B4687"/>
      <c r="C4687"/>
      <c r="D4687" s="145"/>
      <c r="E4687" s="146"/>
      <c r="F4687" s="1"/>
      <c r="G4687"/>
    </row>
    <row r="4688" spans="1:7" x14ac:dyDescent="0.3">
      <c r="A4688"/>
      <c r="B4688"/>
      <c r="C4688"/>
      <c r="D4688" s="145"/>
      <c r="E4688" s="146"/>
      <c r="F4688" s="1"/>
      <c r="G4688"/>
    </row>
    <row r="4689" spans="1:7" x14ac:dyDescent="0.3">
      <c r="A4689"/>
      <c r="B4689"/>
      <c r="C4689"/>
      <c r="D4689" s="145"/>
      <c r="E4689" s="146"/>
      <c r="F4689" s="1"/>
      <c r="G4689"/>
    </row>
    <row r="4690" spans="1:7" x14ac:dyDescent="0.3">
      <c r="A4690"/>
      <c r="B4690"/>
      <c r="C4690"/>
      <c r="D4690" s="145"/>
      <c r="E4690" s="146"/>
      <c r="F4690" s="1"/>
      <c r="G4690"/>
    </row>
    <row r="4691" spans="1:7" x14ac:dyDescent="0.3">
      <c r="A4691"/>
      <c r="B4691"/>
      <c r="C4691"/>
      <c r="D4691" s="145"/>
      <c r="E4691" s="146"/>
      <c r="F4691" s="1"/>
      <c r="G4691"/>
    </row>
    <row r="4692" spans="1:7" x14ac:dyDescent="0.3">
      <c r="A4692"/>
      <c r="B4692"/>
      <c r="C4692"/>
      <c r="D4692" s="145"/>
      <c r="E4692" s="146"/>
      <c r="F4692" s="1"/>
      <c r="G4692"/>
    </row>
    <row r="4693" spans="1:7" x14ac:dyDescent="0.3">
      <c r="A4693"/>
      <c r="B4693"/>
      <c r="C4693"/>
      <c r="D4693" s="145"/>
      <c r="E4693" s="146"/>
      <c r="F4693" s="1"/>
      <c r="G4693"/>
    </row>
    <row r="4694" spans="1:7" x14ac:dyDescent="0.3">
      <c r="A4694"/>
      <c r="B4694"/>
      <c r="C4694"/>
      <c r="D4694" s="145"/>
      <c r="E4694" s="146"/>
      <c r="F4694" s="1"/>
      <c r="G4694"/>
    </row>
    <row r="4695" spans="1:7" x14ac:dyDescent="0.3">
      <c r="A4695"/>
      <c r="B4695"/>
      <c r="C4695"/>
      <c r="D4695" s="145"/>
      <c r="E4695" s="146"/>
      <c r="F4695" s="1"/>
      <c r="G4695"/>
    </row>
    <row r="4696" spans="1:7" x14ac:dyDescent="0.3">
      <c r="A4696"/>
      <c r="B4696"/>
      <c r="C4696"/>
      <c r="D4696" s="145"/>
      <c r="E4696" s="146"/>
      <c r="F4696" s="1"/>
      <c r="G4696"/>
    </row>
    <row r="4697" spans="1:7" x14ac:dyDescent="0.3">
      <c r="A4697"/>
      <c r="B4697"/>
      <c r="C4697"/>
      <c r="D4697" s="145"/>
      <c r="E4697" s="146"/>
      <c r="F4697" s="1"/>
      <c r="G4697"/>
    </row>
    <row r="4698" spans="1:7" x14ac:dyDescent="0.3">
      <c r="A4698"/>
      <c r="B4698"/>
      <c r="C4698"/>
      <c r="D4698" s="145"/>
      <c r="E4698" s="146"/>
      <c r="F4698" s="1"/>
      <c r="G4698"/>
    </row>
    <row r="4699" spans="1:7" x14ac:dyDescent="0.3">
      <c r="A4699"/>
      <c r="B4699"/>
      <c r="C4699"/>
      <c r="D4699" s="145"/>
      <c r="E4699" s="146"/>
      <c r="F4699" s="1"/>
      <c r="G4699"/>
    </row>
    <row r="4700" spans="1:7" x14ac:dyDescent="0.3">
      <c r="A4700"/>
      <c r="B4700"/>
      <c r="C4700"/>
      <c r="D4700" s="145"/>
      <c r="E4700" s="146"/>
      <c r="F4700" s="1"/>
      <c r="G4700"/>
    </row>
    <row r="4701" spans="1:7" x14ac:dyDescent="0.3">
      <c r="A4701"/>
      <c r="B4701"/>
      <c r="C4701"/>
      <c r="D4701" s="145"/>
      <c r="E4701" s="146"/>
      <c r="F4701" s="1"/>
      <c r="G4701"/>
    </row>
    <row r="4702" spans="1:7" x14ac:dyDescent="0.3">
      <c r="A4702"/>
      <c r="B4702"/>
      <c r="C4702"/>
      <c r="D4702" s="145"/>
      <c r="E4702" s="146"/>
      <c r="F4702" s="1"/>
      <c r="G4702"/>
    </row>
    <row r="4703" spans="1:7" x14ac:dyDescent="0.3">
      <c r="A4703"/>
      <c r="B4703"/>
      <c r="C4703"/>
      <c r="D4703" s="145"/>
      <c r="E4703" s="146"/>
      <c r="F4703" s="1"/>
      <c r="G4703"/>
    </row>
    <row r="4704" spans="1:7" x14ac:dyDescent="0.3">
      <c r="A4704"/>
      <c r="B4704"/>
      <c r="C4704"/>
      <c r="D4704" s="145"/>
      <c r="E4704" s="146"/>
      <c r="F4704" s="1"/>
      <c r="G4704"/>
    </row>
    <row r="4705" spans="1:7" x14ac:dyDescent="0.3">
      <c r="A4705"/>
      <c r="B4705"/>
      <c r="C4705"/>
      <c r="D4705" s="145"/>
      <c r="E4705" s="146"/>
      <c r="F4705" s="1"/>
      <c r="G4705"/>
    </row>
    <row r="4706" spans="1:7" x14ac:dyDescent="0.3">
      <c r="A4706"/>
      <c r="B4706"/>
      <c r="C4706"/>
      <c r="D4706" s="145"/>
      <c r="E4706" s="146"/>
      <c r="F4706" s="1"/>
      <c r="G4706"/>
    </row>
    <row r="4707" spans="1:7" x14ac:dyDescent="0.3">
      <c r="A4707"/>
      <c r="B4707"/>
      <c r="C4707"/>
      <c r="D4707" s="145"/>
      <c r="E4707" s="146"/>
      <c r="F4707" s="1"/>
      <c r="G4707"/>
    </row>
    <row r="4708" spans="1:7" x14ac:dyDescent="0.3">
      <c r="A4708"/>
      <c r="B4708"/>
      <c r="C4708"/>
      <c r="D4708" s="145"/>
      <c r="E4708" s="146"/>
      <c r="F4708" s="1"/>
      <c r="G4708"/>
    </row>
    <row r="4709" spans="1:7" x14ac:dyDescent="0.3">
      <c r="A4709"/>
      <c r="B4709"/>
      <c r="C4709"/>
      <c r="D4709" s="145"/>
      <c r="E4709" s="146"/>
      <c r="F4709" s="1"/>
      <c r="G4709"/>
    </row>
    <row r="4710" spans="1:7" x14ac:dyDescent="0.3">
      <c r="A4710"/>
      <c r="B4710"/>
      <c r="C4710"/>
      <c r="D4710" s="145"/>
      <c r="E4710" s="146"/>
      <c r="F4710" s="1"/>
      <c r="G4710"/>
    </row>
    <row r="4711" spans="1:7" x14ac:dyDescent="0.3">
      <c r="A4711"/>
      <c r="B4711"/>
      <c r="C4711"/>
      <c r="D4711" s="145"/>
      <c r="E4711" s="146"/>
      <c r="F4711" s="1"/>
      <c r="G4711"/>
    </row>
    <row r="4712" spans="1:7" x14ac:dyDescent="0.3">
      <c r="A4712"/>
      <c r="B4712"/>
      <c r="C4712"/>
      <c r="D4712" s="145"/>
      <c r="E4712" s="146"/>
      <c r="F4712" s="1"/>
      <c r="G4712"/>
    </row>
    <row r="4713" spans="1:7" x14ac:dyDescent="0.3">
      <c r="A4713"/>
      <c r="B4713"/>
      <c r="C4713"/>
      <c r="D4713" s="145"/>
      <c r="E4713" s="146"/>
      <c r="F4713" s="1"/>
      <c r="G4713"/>
    </row>
    <row r="4714" spans="1:7" x14ac:dyDescent="0.3">
      <c r="A4714"/>
      <c r="B4714"/>
      <c r="C4714"/>
      <c r="D4714" s="145"/>
      <c r="E4714" s="146"/>
      <c r="F4714" s="1"/>
      <c r="G4714"/>
    </row>
    <row r="4715" spans="1:7" x14ac:dyDescent="0.3">
      <c r="A4715"/>
      <c r="B4715"/>
      <c r="C4715"/>
      <c r="D4715" s="145"/>
      <c r="E4715" s="146"/>
      <c r="F4715" s="1"/>
      <c r="G4715"/>
    </row>
    <row r="4716" spans="1:7" x14ac:dyDescent="0.3">
      <c r="A4716"/>
      <c r="B4716"/>
      <c r="C4716"/>
      <c r="D4716" s="145"/>
      <c r="E4716" s="146"/>
      <c r="F4716" s="1"/>
      <c r="G4716"/>
    </row>
    <row r="4717" spans="1:7" x14ac:dyDescent="0.3">
      <c r="A4717"/>
      <c r="B4717"/>
      <c r="C4717"/>
      <c r="D4717" s="145"/>
      <c r="E4717" s="146"/>
      <c r="F4717" s="1"/>
      <c r="G4717"/>
    </row>
    <row r="4718" spans="1:7" x14ac:dyDescent="0.3">
      <c r="A4718"/>
      <c r="B4718"/>
      <c r="C4718"/>
      <c r="D4718" s="145"/>
      <c r="E4718" s="146"/>
      <c r="F4718" s="1"/>
      <c r="G4718"/>
    </row>
    <row r="4719" spans="1:7" x14ac:dyDescent="0.3">
      <c r="A4719"/>
      <c r="B4719"/>
      <c r="C4719"/>
      <c r="D4719" s="145"/>
      <c r="E4719" s="146"/>
      <c r="F4719" s="1"/>
      <c r="G4719"/>
    </row>
    <row r="4720" spans="1:7" x14ac:dyDescent="0.3">
      <c r="A4720"/>
      <c r="B4720"/>
      <c r="C4720"/>
      <c r="D4720" s="145"/>
      <c r="E4720" s="146"/>
      <c r="F4720" s="1"/>
      <c r="G4720"/>
    </row>
    <row r="4721" spans="1:7" x14ac:dyDescent="0.3">
      <c r="A4721"/>
      <c r="B4721"/>
      <c r="C4721"/>
      <c r="D4721" s="145"/>
      <c r="E4721" s="146"/>
      <c r="F4721" s="1"/>
      <c r="G4721"/>
    </row>
    <row r="4722" spans="1:7" x14ac:dyDescent="0.3">
      <c r="A4722"/>
      <c r="B4722"/>
      <c r="C4722"/>
      <c r="D4722" s="145"/>
      <c r="E4722" s="146"/>
      <c r="F4722" s="1"/>
      <c r="G4722"/>
    </row>
    <row r="4723" spans="1:7" x14ac:dyDescent="0.3">
      <c r="A4723"/>
      <c r="B4723"/>
      <c r="C4723"/>
      <c r="D4723" s="145"/>
      <c r="E4723" s="146"/>
      <c r="F4723" s="1"/>
      <c r="G4723"/>
    </row>
    <row r="4724" spans="1:7" x14ac:dyDescent="0.3">
      <c r="A4724"/>
      <c r="B4724"/>
      <c r="C4724"/>
      <c r="D4724" s="145"/>
      <c r="E4724" s="146"/>
      <c r="F4724" s="1"/>
      <c r="G4724"/>
    </row>
    <row r="4725" spans="1:7" x14ac:dyDescent="0.3">
      <c r="A4725"/>
      <c r="B4725"/>
      <c r="C4725"/>
      <c r="D4725" s="145"/>
      <c r="E4725" s="146"/>
      <c r="F4725" s="1"/>
      <c r="G4725"/>
    </row>
    <row r="4726" spans="1:7" x14ac:dyDescent="0.3">
      <c r="A4726"/>
      <c r="B4726"/>
      <c r="C4726"/>
      <c r="D4726" s="145"/>
      <c r="E4726" s="146"/>
      <c r="F4726" s="1"/>
      <c r="G4726"/>
    </row>
    <row r="4727" spans="1:7" x14ac:dyDescent="0.3">
      <c r="A4727"/>
      <c r="B4727"/>
      <c r="C4727"/>
      <c r="D4727" s="145"/>
      <c r="E4727" s="146"/>
      <c r="F4727" s="1"/>
      <c r="G4727"/>
    </row>
    <row r="4728" spans="1:7" x14ac:dyDescent="0.3">
      <c r="A4728"/>
      <c r="B4728"/>
      <c r="C4728"/>
      <c r="D4728" s="145"/>
      <c r="E4728" s="146"/>
      <c r="F4728" s="1"/>
      <c r="G4728"/>
    </row>
    <row r="4729" spans="1:7" x14ac:dyDescent="0.3">
      <c r="A4729"/>
      <c r="B4729"/>
      <c r="C4729"/>
      <c r="D4729" s="145"/>
      <c r="E4729" s="146"/>
      <c r="F4729" s="1"/>
      <c r="G4729"/>
    </row>
    <row r="4730" spans="1:7" x14ac:dyDescent="0.3">
      <c r="A4730"/>
      <c r="B4730"/>
      <c r="C4730"/>
      <c r="D4730" s="145"/>
      <c r="E4730" s="146"/>
      <c r="F4730" s="1"/>
      <c r="G4730"/>
    </row>
    <row r="4731" spans="1:7" x14ac:dyDescent="0.3">
      <c r="A4731"/>
      <c r="B4731"/>
      <c r="C4731"/>
      <c r="D4731" s="145"/>
      <c r="E4731" s="146"/>
      <c r="F4731" s="1"/>
      <c r="G4731"/>
    </row>
    <row r="4732" spans="1:7" x14ac:dyDescent="0.3">
      <c r="A4732"/>
      <c r="B4732"/>
      <c r="C4732"/>
      <c r="D4732" s="145"/>
      <c r="E4732" s="146"/>
      <c r="F4732" s="1"/>
      <c r="G4732"/>
    </row>
    <row r="4733" spans="1:7" x14ac:dyDescent="0.3">
      <c r="A4733"/>
      <c r="B4733"/>
      <c r="C4733"/>
      <c r="D4733" s="145"/>
      <c r="E4733" s="146"/>
      <c r="F4733" s="1"/>
      <c r="G4733"/>
    </row>
    <row r="4734" spans="1:7" x14ac:dyDescent="0.3">
      <c r="A4734"/>
      <c r="B4734"/>
      <c r="C4734"/>
      <c r="D4734" s="145"/>
      <c r="E4734" s="146"/>
      <c r="F4734" s="1"/>
      <c r="G4734"/>
    </row>
    <row r="4735" spans="1:7" x14ac:dyDescent="0.3">
      <c r="A4735"/>
      <c r="B4735"/>
      <c r="C4735"/>
      <c r="D4735" s="145"/>
      <c r="E4735" s="146"/>
      <c r="F4735" s="1"/>
      <c r="G4735"/>
    </row>
    <row r="4736" spans="1:7" x14ac:dyDescent="0.3">
      <c r="A4736"/>
      <c r="B4736"/>
      <c r="C4736"/>
      <c r="D4736" s="145"/>
      <c r="E4736" s="146"/>
      <c r="F4736" s="1"/>
      <c r="G4736"/>
    </row>
    <row r="4737" spans="1:7" x14ac:dyDescent="0.3">
      <c r="A4737"/>
      <c r="B4737"/>
      <c r="C4737"/>
      <c r="D4737" s="145"/>
      <c r="E4737" s="146"/>
      <c r="F4737" s="1"/>
      <c r="G4737"/>
    </row>
    <row r="4738" spans="1:7" x14ac:dyDescent="0.3">
      <c r="A4738"/>
      <c r="B4738"/>
      <c r="C4738"/>
      <c r="D4738" s="145"/>
      <c r="E4738" s="146"/>
      <c r="F4738" s="1"/>
      <c r="G4738"/>
    </row>
    <row r="4739" spans="1:7" x14ac:dyDescent="0.3">
      <c r="A4739"/>
      <c r="B4739"/>
      <c r="C4739"/>
      <c r="D4739" s="145"/>
      <c r="E4739" s="146"/>
      <c r="F4739" s="1"/>
      <c r="G4739"/>
    </row>
    <row r="4740" spans="1:7" x14ac:dyDescent="0.3">
      <c r="A4740"/>
      <c r="B4740"/>
      <c r="C4740"/>
      <c r="D4740" s="145"/>
      <c r="E4740" s="146"/>
      <c r="F4740" s="1"/>
      <c r="G4740"/>
    </row>
    <row r="4741" spans="1:7" x14ac:dyDescent="0.3">
      <c r="A4741"/>
      <c r="B4741"/>
      <c r="C4741"/>
      <c r="D4741" s="145"/>
      <c r="E4741" s="146"/>
      <c r="F4741" s="1"/>
      <c r="G4741"/>
    </row>
    <row r="4742" spans="1:7" x14ac:dyDescent="0.3">
      <c r="A4742"/>
      <c r="B4742"/>
      <c r="C4742"/>
      <c r="D4742" s="145"/>
      <c r="E4742" s="146"/>
      <c r="F4742" s="1"/>
      <c r="G4742"/>
    </row>
    <row r="4743" spans="1:7" x14ac:dyDescent="0.3">
      <c r="A4743"/>
      <c r="B4743"/>
      <c r="C4743"/>
      <c r="D4743" s="145"/>
      <c r="E4743" s="146"/>
      <c r="F4743" s="1"/>
      <c r="G4743"/>
    </row>
    <row r="4744" spans="1:7" x14ac:dyDescent="0.3">
      <c r="A4744"/>
      <c r="B4744"/>
      <c r="C4744"/>
      <c r="D4744" s="145"/>
      <c r="E4744" s="146"/>
      <c r="F4744" s="1"/>
      <c r="G4744"/>
    </row>
    <row r="4745" spans="1:7" x14ac:dyDescent="0.3">
      <c r="A4745"/>
      <c r="B4745"/>
      <c r="C4745"/>
      <c r="D4745" s="145"/>
      <c r="E4745" s="146"/>
      <c r="F4745" s="1"/>
      <c r="G4745"/>
    </row>
    <row r="4746" spans="1:7" x14ac:dyDescent="0.3">
      <c r="A4746"/>
      <c r="B4746"/>
      <c r="C4746"/>
      <c r="D4746" s="145"/>
      <c r="E4746" s="146"/>
      <c r="F4746" s="1"/>
      <c r="G4746"/>
    </row>
    <row r="4747" spans="1:7" x14ac:dyDescent="0.3">
      <c r="A4747"/>
      <c r="B4747"/>
      <c r="C4747"/>
      <c r="D4747" s="145"/>
      <c r="E4747" s="146"/>
      <c r="F4747" s="1"/>
      <c r="G4747"/>
    </row>
    <row r="4748" spans="1:7" x14ac:dyDescent="0.3">
      <c r="A4748"/>
      <c r="B4748"/>
      <c r="C4748"/>
      <c r="D4748" s="145"/>
      <c r="E4748" s="146"/>
      <c r="F4748" s="1"/>
      <c r="G4748"/>
    </row>
    <row r="4749" spans="1:7" x14ac:dyDescent="0.3">
      <c r="A4749"/>
      <c r="B4749"/>
      <c r="C4749"/>
      <c r="D4749" s="145"/>
      <c r="E4749" s="146"/>
      <c r="F4749" s="1"/>
      <c r="G4749"/>
    </row>
    <row r="4750" spans="1:7" x14ac:dyDescent="0.3">
      <c r="A4750"/>
      <c r="B4750"/>
      <c r="C4750"/>
      <c r="D4750" s="145"/>
      <c r="E4750" s="146"/>
      <c r="F4750" s="1"/>
      <c r="G4750"/>
    </row>
    <row r="4751" spans="1:7" x14ac:dyDescent="0.3">
      <c r="A4751"/>
      <c r="B4751"/>
      <c r="C4751"/>
      <c r="D4751" s="145"/>
      <c r="E4751" s="146"/>
      <c r="F4751" s="1"/>
      <c r="G4751"/>
    </row>
    <row r="4752" spans="1:7" x14ac:dyDescent="0.3">
      <c r="A4752"/>
      <c r="B4752"/>
      <c r="C4752"/>
      <c r="D4752" s="145"/>
      <c r="E4752" s="146"/>
      <c r="F4752" s="1"/>
      <c r="G4752"/>
    </row>
    <row r="4753" spans="1:7" x14ac:dyDescent="0.3">
      <c r="A4753"/>
      <c r="B4753"/>
      <c r="C4753"/>
      <c r="D4753" s="145"/>
      <c r="E4753" s="146"/>
      <c r="F4753" s="1"/>
      <c r="G4753"/>
    </row>
    <row r="4754" spans="1:7" x14ac:dyDescent="0.3">
      <c r="A4754"/>
      <c r="B4754"/>
      <c r="C4754"/>
      <c r="D4754" s="145"/>
      <c r="E4754" s="146"/>
      <c r="F4754" s="1"/>
      <c r="G4754"/>
    </row>
    <row r="4755" spans="1:7" x14ac:dyDescent="0.3">
      <c r="A4755"/>
      <c r="B4755"/>
      <c r="C4755"/>
      <c r="D4755" s="145"/>
      <c r="E4755" s="146"/>
      <c r="F4755" s="1"/>
      <c r="G4755"/>
    </row>
    <row r="4756" spans="1:7" x14ac:dyDescent="0.3">
      <c r="A4756"/>
      <c r="B4756"/>
      <c r="C4756"/>
      <c r="D4756" s="145"/>
      <c r="E4756" s="146"/>
      <c r="F4756" s="1"/>
      <c r="G4756"/>
    </row>
    <row r="4757" spans="1:7" x14ac:dyDescent="0.3">
      <c r="A4757"/>
      <c r="B4757"/>
      <c r="C4757"/>
      <c r="D4757" s="145"/>
      <c r="E4757" s="146"/>
      <c r="F4757" s="1"/>
      <c r="G4757"/>
    </row>
    <row r="4758" spans="1:7" x14ac:dyDescent="0.3">
      <c r="A4758"/>
      <c r="B4758"/>
      <c r="C4758"/>
      <c r="D4758" s="145"/>
      <c r="E4758" s="146"/>
      <c r="F4758" s="1"/>
      <c r="G4758"/>
    </row>
    <row r="4759" spans="1:7" x14ac:dyDescent="0.3">
      <c r="A4759"/>
      <c r="B4759"/>
      <c r="C4759"/>
      <c r="D4759" s="145"/>
      <c r="E4759" s="146"/>
      <c r="F4759" s="1"/>
      <c r="G4759"/>
    </row>
    <row r="4760" spans="1:7" x14ac:dyDescent="0.3">
      <c r="A4760"/>
      <c r="B4760"/>
      <c r="C4760"/>
      <c r="D4760" s="145"/>
      <c r="E4760" s="146"/>
      <c r="F4760" s="1"/>
      <c r="G4760"/>
    </row>
    <row r="4761" spans="1:7" x14ac:dyDescent="0.3">
      <c r="A4761"/>
      <c r="B4761"/>
      <c r="C4761"/>
      <c r="D4761" s="145"/>
      <c r="E4761" s="146"/>
      <c r="F4761" s="1"/>
      <c r="G4761"/>
    </row>
    <row r="4762" spans="1:7" x14ac:dyDescent="0.3">
      <c r="A4762"/>
      <c r="B4762"/>
      <c r="C4762"/>
      <c r="D4762" s="145"/>
      <c r="E4762" s="146"/>
      <c r="F4762" s="1"/>
      <c r="G4762"/>
    </row>
    <row r="4763" spans="1:7" x14ac:dyDescent="0.3">
      <c r="A4763"/>
      <c r="B4763"/>
      <c r="C4763"/>
      <c r="D4763" s="145"/>
      <c r="E4763" s="146"/>
      <c r="F4763" s="1"/>
      <c r="G4763"/>
    </row>
    <row r="4764" spans="1:7" x14ac:dyDescent="0.3">
      <c r="A4764"/>
      <c r="B4764"/>
      <c r="C4764"/>
      <c r="D4764" s="145"/>
      <c r="E4764" s="146"/>
      <c r="F4764" s="1"/>
      <c r="G4764"/>
    </row>
    <row r="4765" spans="1:7" x14ac:dyDescent="0.3">
      <c r="A4765"/>
      <c r="B4765"/>
      <c r="C4765"/>
      <c r="D4765" s="145"/>
      <c r="E4765" s="146"/>
      <c r="F4765" s="1"/>
      <c r="G4765"/>
    </row>
    <row r="4766" spans="1:7" x14ac:dyDescent="0.3">
      <c r="A4766"/>
      <c r="B4766"/>
      <c r="C4766"/>
      <c r="D4766" s="145"/>
      <c r="E4766" s="146"/>
      <c r="F4766" s="1"/>
      <c r="G4766"/>
    </row>
    <row r="4767" spans="1:7" x14ac:dyDescent="0.3">
      <c r="A4767"/>
      <c r="B4767"/>
      <c r="C4767"/>
      <c r="D4767" s="145"/>
      <c r="E4767" s="146"/>
      <c r="F4767" s="1"/>
      <c r="G4767"/>
    </row>
    <row r="4768" spans="1:7" x14ac:dyDescent="0.3">
      <c r="A4768"/>
      <c r="B4768"/>
      <c r="C4768"/>
      <c r="D4768" s="145"/>
      <c r="E4768" s="146"/>
      <c r="F4768" s="1"/>
      <c r="G4768"/>
    </row>
    <row r="4769" spans="1:7" x14ac:dyDescent="0.3">
      <c r="A4769"/>
      <c r="B4769"/>
      <c r="C4769"/>
      <c r="D4769" s="145"/>
      <c r="E4769" s="146"/>
      <c r="F4769" s="1"/>
      <c r="G4769"/>
    </row>
    <row r="4770" spans="1:7" x14ac:dyDescent="0.3">
      <c r="A4770"/>
      <c r="B4770"/>
      <c r="C4770"/>
      <c r="D4770" s="145"/>
      <c r="E4770" s="146"/>
      <c r="F4770" s="1"/>
      <c r="G4770"/>
    </row>
    <row r="4771" spans="1:7" x14ac:dyDescent="0.3">
      <c r="A4771"/>
      <c r="B4771"/>
      <c r="C4771"/>
      <c r="D4771" s="145"/>
      <c r="E4771" s="146"/>
      <c r="F4771" s="1"/>
      <c r="G4771"/>
    </row>
    <row r="4772" spans="1:7" x14ac:dyDescent="0.3">
      <c r="A4772"/>
      <c r="B4772"/>
      <c r="C4772"/>
      <c r="D4772" s="145"/>
      <c r="E4772" s="146"/>
      <c r="F4772" s="1"/>
      <c r="G4772"/>
    </row>
    <row r="4773" spans="1:7" x14ac:dyDescent="0.3">
      <c r="A4773"/>
      <c r="B4773"/>
      <c r="C4773"/>
      <c r="D4773" s="145"/>
      <c r="E4773" s="146"/>
      <c r="F4773" s="1"/>
      <c r="G4773"/>
    </row>
    <row r="4774" spans="1:7" x14ac:dyDescent="0.3">
      <c r="A4774"/>
      <c r="B4774"/>
      <c r="C4774"/>
      <c r="D4774" s="145"/>
      <c r="E4774" s="146"/>
      <c r="F4774" s="1"/>
      <c r="G4774"/>
    </row>
    <row r="4775" spans="1:7" x14ac:dyDescent="0.3">
      <c r="A4775"/>
      <c r="B4775"/>
      <c r="C4775"/>
      <c r="D4775" s="145"/>
      <c r="E4775" s="146"/>
      <c r="F4775" s="1"/>
      <c r="G4775"/>
    </row>
    <row r="4776" spans="1:7" x14ac:dyDescent="0.3">
      <c r="A4776"/>
      <c r="B4776"/>
      <c r="C4776"/>
      <c r="D4776" s="145"/>
      <c r="E4776" s="146"/>
      <c r="F4776" s="1"/>
      <c r="G4776"/>
    </row>
    <row r="4777" spans="1:7" x14ac:dyDescent="0.3">
      <c r="A4777"/>
      <c r="B4777"/>
      <c r="C4777"/>
      <c r="D4777" s="145"/>
      <c r="E4777" s="146"/>
      <c r="F4777" s="1"/>
      <c r="G4777"/>
    </row>
    <row r="4778" spans="1:7" x14ac:dyDescent="0.3">
      <c r="A4778"/>
      <c r="B4778"/>
      <c r="C4778"/>
      <c r="D4778" s="145"/>
      <c r="E4778" s="146"/>
      <c r="F4778" s="1"/>
      <c r="G4778"/>
    </row>
    <row r="4779" spans="1:7" x14ac:dyDescent="0.3">
      <c r="A4779"/>
      <c r="B4779"/>
      <c r="C4779"/>
      <c r="D4779" s="145"/>
      <c r="E4779" s="146"/>
      <c r="F4779" s="1"/>
      <c r="G4779"/>
    </row>
    <row r="4780" spans="1:7" x14ac:dyDescent="0.3">
      <c r="A4780"/>
      <c r="B4780"/>
      <c r="C4780"/>
      <c r="D4780" s="145"/>
      <c r="E4780" s="146"/>
      <c r="F4780" s="1"/>
      <c r="G4780"/>
    </row>
    <row r="4781" spans="1:7" x14ac:dyDescent="0.3">
      <c r="A4781"/>
      <c r="B4781"/>
      <c r="C4781"/>
      <c r="D4781" s="145"/>
      <c r="E4781" s="146"/>
      <c r="F4781" s="1"/>
      <c r="G4781"/>
    </row>
    <row r="4782" spans="1:7" x14ac:dyDescent="0.3">
      <c r="A4782"/>
      <c r="B4782"/>
      <c r="C4782"/>
      <c r="D4782" s="145"/>
      <c r="E4782" s="146"/>
      <c r="F4782" s="1"/>
      <c r="G4782"/>
    </row>
    <row r="4783" spans="1:7" x14ac:dyDescent="0.3">
      <c r="A4783"/>
      <c r="B4783"/>
      <c r="C4783"/>
      <c r="D4783" s="145"/>
      <c r="E4783" s="146"/>
      <c r="F4783" s="1"/>
      <c r="G4783"/>
    </row>
    <row r="4784" spans="1:7" x14ac:dyDescent="0.3">
      <c r="A4784"/>
      <c r="B4784"/>
      <c r="C4784"/>
      <c r="D4784" s="145"/>
      <c r="E4784" s="146"/>
      <c r="F4784" s="1"/>
      <c r="G4784"/>
    </row>
    <row r="4785" spans="1:7" x14ac:dyDescent="0.3">
      <c r="A4785"/>
      <c r="B4785"/>
      <c r="C4785"/>
      <c r="D4785" s="145"/>
      <c r="E4785" s="146"/>
      <c r="F4785" s="1"/>
      <c r="G4785"/>
    </row>
    <row r="4786" spans="1:7" x14ac:dyDescent="0.3">
      <c r="A4786"/>
      <c r="B4786"/>
      <c r="C4786"/>
      <c r="D4786" s="145"/>
      <c r="E4786" s="146"/>
      <c r="F4786" s="1"/>
      <c r="G4786"/>
    </row>
    <row r="4787" spans="1:7" x14ac:dyDescent="0.3">
      <c r="A4787"/>
      <c r="B4787"/>
      <c r="C4787"/>
      <c r="D4787" s="145"/>
      <c r="E4787" s="146"/>
      <c r="F4787" s="1"/>
      <c r="G4787"/>
    </row>
    <row r="4788" spans="1:7" x14ac:dyDescent="0.3">
      <c r="A4788"/>
      <c r="B4788"/>
      <c r="C4788"/>
      <c r="D4788" s="145"/>
      <c r="E4788" s="146"/>
      <c r="F4788" s="1"/>
      <c r="G4788"/>
    </row>
    <row r="4789" spans="1:7" x14ac:dyDescent="0.3">
      <c r="A4789"/>
      <c r="B4789"/>
      <c r="C4789"/>
      <c r="D4789" s="145"/>
      <c r="E4789" s="146"/>
      <c r="F4789" s="1"/>
      <c r="G4789"/>
    </row>
    <row r="4790" spans="1:7" x14ac:dyDescent="0.3">
      <c r="A4790"/>
      <c r="B4790"/>
      <c r="C4790"/>
      <c r="D4790" s="145"/>
      <c r="E4790" s="146"/>
      <c r="F4790" s="1"/>
      <c r="G4790"/>
    </row>
    <row r="4791" spans="1:7" x14ac:dyDescent="0.3">
      <c r="A4791"/>
      <c r="B4791"/>
      <c r="C4791"/>
      <c r="D4791" s="145"/>
      <c r="E4791" s="146"/>
      <c r="F4791" s="1"/>
      <c r="G4791"/>
    </row>
    <row r="4792" spans="1:7" x14ac:dyDescent="0.3">
      <c r="A4792"/>
      <c r="B4792"/>
      <c r="C4792"/>
      <c r="D4792" s="145"/>
      <c r="E4792" s="146"/>
      <c r="F4792" s="1"/>
      <c r="G4792"/>
    </row>
    <row r="4793" spans="1:7" x14ac:dyDescent="0.3">
      <c r="A4793"/>
      <c r="B4793"/>
      <c r="C4793"/>
      <c r="D4793" s="145"/>
      <c r="E4793" s="146"/>
      <c r="F4793" s="1"/>
      <c r="G4793"/>
    </row>
    <row r="4794" spans="1:7" x14ac:dyDescent="0.3">
      <c r="A4794"/>
      <c r="B4794"/>
      <c r="C4794"/>
      <c r="D4794" s="145"/>
      <c r="E4794" s="146"/>
      <c r="F4794" s="1"/>
      <c r="G4794"/>
    </row>
    <row r="4795" spans="1:7" x14ac:dyDescent="0.3">
      <c r="A4795"/>
      <c r="B4795"/>
      <c r="C4795"/>
      <c r="D4795" s="145"/>
      <c r="E4795" s="146"/>
      <c r="F4795" s="1"/>
      <c r="G4795"/>
    </row>
    <row r="4796" spans="1:7" x14ac:dyDescent="0.3">
      <c r="A4796"/>
      <c r="B4796"/>
      <c r="C4796"/>
      <c r="D4796" s="145"/>
      <c r="E4796" s="146"/>
      <c r="F4796" s="1"/>
      <c r="G4796"/>
    </row>
    <row r="4797" spans="1:7" x14ac:dyDescent="0.3">
      <c r="A4797"/>
      <c r="B4797"/>
      <c r="C4797"/>
      <c r="D4797" s="145"/>
      <c r="E4797" s="146"/>
      <c r="F4797" s="1"/>
      <c r="G4797"/>
    </row>
    <row r="4798" spans="1:7" x14ac:dyDescent="0.3">
      <c r="A4798"/>
      <c r="B4798"/>
      <c r="C4798"/>
      <c r="D4798" s="145"/>
      <c r="E4798" s="146"/>
      <c r="F4798" s="1"/>
      <c r="G4798"/>
    </row>
    <row r="4799" spans="1:7" x14ac:dyDescent="0.3">
      <c r="A4799"/>
      <c r="B4799"/>
      <c r="C4799"/>
      <c r="D4799" s="145"/>
      <c r="E4799" s="146"/>
      <c r="F4799" s="1"/>
      <c r="G4799"/>
    </row>
    <row r="4800" spans="1:7" x14ac:dyDescent="0.3">
      <c r="A4800"/>
      <c r="B4800"/>
      <c r="C4800"/>
      <c r="D4800" s="145"/>
      <c r="E4800" s="146"/>
      <c r="F4800" s="1"/>
      <c r="G4800"/>
    </row>
    <row r="4801" spans="1:7" x14ac:dyDescent="0.3">
      <c r="A4801"/>
      <c r="B4801"/>
      <c r="C4801"/>
      <c r="D4801" s="145"/>
      <c r="E4801" s="146"/>
      <c r="F4801" s="1"/>
      <c r="G4801"/>
    </row>
    <row r="4802" spans="1:7" x14ac:dyDescent="0.3">
      <c r="A4802"/>
      <c r="B4802"/>
      <c r="C4802"/>
      <c r="D4802" s="145"/>
      <c r="E4802" s="146"/>
      <c r="F4802" s="1"/>
      <c r="G4802"/>
    </row>
    <row r="4803" spans="1:7" x14ac:dyDescent="0.3">
      <c r="A4803"/>
      <c r="B4803"/>
      <c r="C4803"/>
      <c r="D4803" s="145"/>
      <c r="E4803" s="146"/>
      <c r="F4803" s="1"/>
      <c r="G4803"/>
    </row>
    <row r="4804" spans="1:7" x14ac:dyDescent="0.3">
      <c r="A4804"/>
      <c r="B4804"/>
      <c r="C4804"/>
      <c r="D4804" s="145"/>
      <c r="E4804" s="146"/>
      <c r="F4804" s="1"/>
      <c r="G4804"/>
    </row>
    <row r="4805" spans="1:7" x14ac:dyDescent="0.3">
      <c r="A4805"/>
      <c r="B4805"/>
      <c r="C4805"/>
      <c r="D4805" s="145"/>
      <c r="E4805" s="146"/>
      <c r="F4805" s="1"/>
      <c r="G4805"/>
    </row>
    <row r="4806" spans="1:7" x14ac:dyDescent="0.3">
      <c r="A4806"/>
      <c r="B4806"/>
      <c r="C4806"/>
      <c r="D4806" s="145"/>
      <c r="E4806" s="146"/>
      <c r="F4806" s="1"/>
      <c r="G4806"/>
    </row>
    <row r="4807" spans="1:7" x14ac:dyDescent="0.3">
      <c r="A4807"/>
      <c r="B4807"/>
      <c r="C4807"/>
      <c r="D4807" s="145"/>
      <c r="E4807" s="146"/>
      <c r="F4807" s="1"/>
      <c r="G4807"/>
    </row>
    <row r="4808" spans="1:7" x14ac:dyDescent="0.3">
      <c r="A4808"/>
      <c r="B4808"/>
      <c r="C4808"/>
      <c r="D4808" s="145"/>
      <c r="E4808" s="146"/>
      <c r="F4808" s="1"/>
      <c r="G4808"/>
    </row>
    <row r="4809" spans="1:7" x14ac:dyDescent="0.3">
      <c r="A4809"/>
      <c r="B4809"/>
      <c r="C4809"/>
      <c r="D4809" s="145"/>
      <c r="E4809" s="146"/>
      <c r="F4809" s="1"/>
      <c r="G4809"/>
    </row>
    <row r="4810" spans="1:7" x14ac:dyDescent="0.3">
      <c r="A4810"/>
      <c r="B4810"/>
      <c r="C4810"/>
      <c r="D4810" s="145"/>
      <c r="E4810" s="146"/>
      <c r="F4810" s="1"/>
      <c r="G4810"/>
    </row>
    <row r="4811" spans="1:7" x14ac:dyDescent="0.3">
      <c r="A4811"/>
      <c r="B4811"/>
      <c r="C4811"/>
      <c r="D4811" s="145"/>
      <c r="E4811" s="146"/>
      <c r="F4811" s="1"/>
      <c r="G4811"/>
    </row>
    <row r="4812" spans="1:7" x14ac:dyDescent="0.3">
      <c r="A4812"/>
      <c r="B4812"/>
      <c r="C4812"/>
      <c r="D4812" s="145"/>
      <c r="E4812" s="146"/>
      <c r="F4812" s="1"/>
      <c r="G4812"/>
    </row>
    <row r="4813" spans="1:7" x14ac:dyDescent="0.3">
      <c r="A4813"/>
      <c r="B4813"/>
      <c r="C4813"/>
      <c r="D4813" s="145"/>
      <c r="E4813" s="146"/>
      <c r="F4813" s="1"/>
      <c r="G4813"/>
    </row>
    <row r="4814" spans="1:7" x14ac:dyDescent="0.3">
      <c r="A4814"/>
      <c r="B4814"/>
      <c r="C4814"/>
      <c r="D4814" s="145"/>
      <c r="E4814" s="146"/>
      <c r="F4814" s="1"/>
      <c r="G4814"/>
    </row>
    <row r="4815" spans="1:7" x14ac:dyDescent="0.3">
      <c r="A4815"/>
      <c r="B4815"/>
      <c r="C4815"/>
      <c r="D4815" s="145"/>
      <c r="E4815" s="146"/>
      <c r="F4815" s="1"/>
      <c r="G4815"/>
    </row>
    <row r="4816" spans="1:7" x14ac:dyDescent="0.3">
      <c r="A4816"/>
      <c r="B4816"/>
      <c r="C4816"/>
      <c r="D4816" s="145"/>
      <c r="E4816" s="146"/>
      <c r="F4816" s="1"/>
      <c r="G4816"/>
    </row>
    <row r="4817" spans="1:7" x14ac:dyDescent="0.3">
      <c r="A4817"/>
      <c r="B4817"/>
      <c r="C4817"/>
      <c r="D4817" s="145"/>
      <c r="E4817" s="146"/>
      <c r="F4817" s="1"/>
      <c r="G4817"/>
    </row>
    <row r="4818" spans="1:7" x14ac:dyDescent="0.3">
      <c r="A4818"/>
      <c r="B4818"/>
      <c r="C4818"/>
      <c r="D4818" s="145"/>
      <c r="E4818" s="146"/>
      <c r="F4818" s="1"/>
      <c r="G4818"/>
    </row>
    <row r="4819" spans="1:7" x14ac:dyDescent="0.3">
      <c r="A4819"/>
      <c r="B4819"/>
      <c r="C4819"/>
      <c r="D4819" s="145"/>
      <c r="E4819" s="146"/>
      <c r="F4819" s="1"/>
      <c r="G4819"/>
    </row>
    <row r="4820" spans="1:7" x14ac:dyDescent="0.3">
      <c r="A4820"/>
      <c r="B4820"/>
      <c r="C4820"/>
      <c r="D4820" s="145"/>
      <c r="E4820" s="146"/>
      <c r="F4820" s="1"/>
      <c r="G4820"/>
    </row>
    <row r="4821" spans="1:7" x14ac:dyDescent="0.3">
      <c r="A4821"/>
      <c r="B4821"/>
      <c r="C4821"/>
      <c r="D4821" s="145"/>
      <c r="E4821" s="146"/>
      <c r="F4821" s="1"/>
      <c r="G4821"/>
    </row>
    <row r="4822" spans="1:7" x14ac:dyDescent="0.3">
      <c r="A4822"/>
      <c r="B4822"/>
      <c r="C4822"/>
      <c r="D4822" s="145"/>
      <c r="E4822" s="146"/>
      <c r="F4822" s="1"/>
      <c r="G4822"/>
    </row>
    <row r="4823" spans="1:7" x14ac:dyDescent="0.3">
      <c r="A4823"/>
      <c r="B4823"/>
      <c r="C4823"/>
      <c r="D4823" s="145"/>
      <c r="E4823" s="146"/>
      <c r="F4823" s="1"/>
      <c r="G4823"/>
    </row>
    <row r="4824" spans="1:7" x14ac:dyDescent="0.3">
      <c r="A4824"/>
      <c r="B4824"/>
      <c r="C4824"/>
      <c r="D4824" s="145"/>
      <c r="E4824" s="146"/>
      <c r="F4824" s="1"/>
      <c r="G4824"/>
    </row>
    <row r="4825" spans="1:7" x14ac:dyDescent="0.3">
      <c r="A4825"/>
      <c r="B4825"/>
      <c r="C4825"/>
      <c r="D4825" s="145"/>
      <c r="E4825" s="146"/>
      <c r="F4825" s="1"/>
      <c r="G4825"/>
    </row>
    <row r="4826" spans="1:7" x14ac:dyDescent="0.3">
      <c r="A4826"/>
      <c r="B4826"/>
      <c r="C4826"/>
      <c r="D4826" s="145"/>
      <c r="E4826" s="146"/>
      <c r="F4826" s="1"/>
      <c r="G4826"/>
    </row>
    <row r="4827" spans="1:7" x14ac:dyDescent="0.3">
      <c r="A4827"/>
      <c r="B4827"/>
      <c r="C4827"/>
      <c r="D4827" s="145"/>
      <c r="E4827" s="146"/>
      <c r="F4827" s="1"/>
      <c r="G4827"/>
    </row>
    <row r="4828" spans="1:7" x14ac:dyDescent="0.3">
      <c r="A4828"/>
      <c r="B4828"/>
      <c r="C4828"/>
      <c r="D4828" s="145"/>
      <c r="E4828" s="146"/>
      <c r="F4828" s="1"/>
      <c r="G4828"/>
    </row>
    <row r="4829" spans="1:7" x14ac:dyDescent="0.3">
      <c r="A4829"/>
      <c r="B4829"/>
      <c r="C4829"/>
      <c r="D4829" s="145"/>
      <c r="E4829" s="146"/>
      <c r="F4829" s="1"/>
      <c r="G4829"/>
    </row>
    <row r="4830" spans="1:7" x14ac:dyDescent="0.3">
      <c r="A4830"/>
      <c r="B4830"/>
      <c r="C4830"/>
      <c r="D4830" s="145"/>
      <c r="E4830" s="146"/>
      <c r="F4830" s="1"/>
      <c r="G4830"/>
    </row>
    <row r="4831" spans="1:7" x14ac:dyDescent="0.3">
      <c r="A4831"/>
      <c r="B4831"/>
      <c r="C4831"/>
      <c r="D4831" s="145"/>
      <c r="E4831" s="146"/>
      <c r="F4831" s="1"/>
      <c r="G4831"/>
    </row>
    <row r="4832" spans="1:7" x14ac:dyDescent="0.3">
      <c r="A4832"/>
      <c r="B4832"/>
      <c r="C4832"/>
      <c r="D4832" s="145"/>
      <c r="E4832" s="146"/>
      <c r="F4832" s="1"/>
      <c r="G4832"/>
    </row>
    <row r="4833" spans="1:7" x14ac:dyDescent="0.3">
      <c r="A4833"/>
      <c r="B4833"/>
      <c r="C4833"/>
      <c r="D4833" s="145"/>
      <c r="E4833" s="146"/>
      <c r="F4833" s="1"/>
      <c r="G4833"/>
    </row>
    <row r="4834" spans="1:7" x14ac:dyDescent="0.3">
      <c r="A4834"/>
      <c r="B4834"/>
      <c r="C4834"/>
      <c r="D4834" s="145"/>
      <c r="E4834" s="146"/>
      <c r="F4834" s="1"/>
      <c r="G4834"/>
    </row>
    <row r="4835" spans="1:7" x14ac:dyDescent="0.3">
      <c r="A4835"/>
      <c r="B4835"/>
      <c r="C4835"/>
      <c r="D4835" s="145"/>
      <c r="E4835" s="146"/>
      <c r="F4835" s="1"/>
      <c r="G4835"/>
    </row>
    <row r="4836" spans="1:7" x14ac:dyDescent="0.3">
      <c r="A4836"/>
      <c r="B4836"/>
      <c r="C4836"/>
      <c r="D4836" s="145"/>
      <c r="E4836" s="146"/>
      <c r="F4836" s="1"/>
      <c r="G4836"/>
    </row>
    <row r="4837" spans="1:7" x14ac:dyDescent="0.3">
      <c r="A4837"/>
      <c r="B4837"/>
      <c r="C4837"/>
      <c r="D4837" s="145"/>
      <c r="E4837" s="146"/>
      <c r="F4837" s="1"/>
      <c r="G4837"/>
    </row>
    <row r="4838" spans="1:7" x14ac:dyDescent="0.3">
      <c r="A4838"/>
      <c r="B4838"/>
      <c r="C4838"/>
      <c r="D4838" s="145"/>
      <c r="E4838" s="146"/>
      <c r="F4838" s="1"/>
      <c r="G4838"/>
    </row>
    <row r="4839" spans="1:7" x14ac:dyDescent="0.3">
      <c r="A4839"/>
      <c r="B4839"/>
      <c r="C4839"/>
      <c r="D4839" s="145"/>
      <c r="E4839" s="146"/>
      <c r="F4839" s="1"/>
      <c r="G4839"/>
    </row>
    <row r="4840" spans="1:7" x14ac:dyDescent="0.3">
      <c r="A4840"/>
      <c r="B4840"/>
      <c r="C4840"/>
      <c r="D4840" s="145"/>
      <c r="E4840" s="146"/>
      <c r="F4840" s="1"/>
      <c r="G4840"/>
    </row>
    <row r="4841" spans="1:7" x14ac:dyDescent="0.3">
      <c r="A4841"/>
      <c r="B4841"/>
      <c r="C4841"/>
      <c r="D4841" s="145"/>
      <c r="E4841" s="146"/>
      <c r="F4841" s="1"/>
      <c r="G4841"/>
    </row>
    <row r="4842" spans="1:7" x14ac:dyDescent="0.3">
      <c r="A4842"/>
      <c r="B4842"/>
      <c r="C4842"/>
      <c r="D4842" s="145"/>
      <c r="E4842" s="146"/>
      <c r="F4842" s="1"/>
      <c r="G4842"/>
    </row>
    <row r="4843" spans="1:7" x14ac:dyDescent="0.3">
      <c r="A4843"/>
      <c r="B4843"/>
      <c r="C4843"/>
      <c r="D4843" s="145"/>
      <c r="E4843" s="146"/>
      <c r="F4843" s="1"/>
      <c r="G4843"/>
    </row>
    <row r="4844" spans="1:7" x14ac:dyDescent="0.3">
      <c r="A4844"/>
      <c r="B4844"/>
      <c r="C4844"/>
      <c r="D4844" s="145"/>
      <c r="E4844" s="146"/>
      <c r="F4844" s="1"/>
      <c r="G4844"/>
    </row>
    <row r="4845" spans="1:7" x14ac:dyDescent="0.3">
      <c r="A4845"/>
      <c r="B4845"/>
      <c r="C4845"/>
      <c r="D4845" s="145"/>
      <c r="E4845" s="146"/>
      <c r="F4845" s="1"/>
      <c r="G4845"/>
    </row>
    <row r="4846" spans="1:7" x14ac:dyDescent="0.3">
      <c r="A4846"/>
      <c r="B4846"/>
      <c r="C4846"/>
      <c r="D4846" s="145"/>
      <c r="E4846" s="146"/>
      <c r="F4846" s="1"/>
      <c r="G4846"/>
    </row>
    <row r="4847" spans="1:7" x14ac:dyDescent="0.3">
      <c r="A4847"/>
      <c r="B4847"/>
      <c r="C4847"/>
      <c r="D4847" s="145"/>
      <c r="E4847" s="146"/>
      <c r="F4847" s="1"/>
      <c r="G4847"/>
    </row>
    <row r="4848" spans="1:7" x14ac:dyDescent="0.3">
      <c r="A4848"/>
      <c r="B4848"/>
      <c r="C4848"/>
      <c r="D4848" s="145"/>
      <c r="E4848" s="146"/>
      <c r="F4848" s="1"/>
      <c r="G4848"/>
    </row>
    <row r="4849" spans="1:7" x14ac:dyDescent="0.3">
      <c r="A4849"/>
      <c r="B4849"/>
      <c r="C4849"/>
      <c r="D4849" s="145"/>
      <c r="E4849" s="146"/>
      <c r="F4849" s="1"/>
      <c r="G4849"/>
    </row>
    <row r="4850" spans="1:7" x14ac:dyDescent="0.3">
      <c r="A4850"/>
      <c r="B4850"/>
      <c r="C4850"/>
      <c r="D4850" s="145"/>
      <c r="E4850" s="146"/>
      <c r="F4850" s="1"/>
      <c r="G4850"/>
    </row>
    <row r="4851" spans="1:7" x14ac:dyDescent="0.3">
      <c r="A4851"/>
      <c r="B4851"/>
      <c r="C4851"/>
      <c r="D4851" s="145"/>
      <c r="E4851" s="146"/>
      <c r="F4851" s="1"/>
      <c r="G4851"/>
    </row>
    <row r="4852" spans="1:7" x14ac:dyDescent="0.3">
      <c r="A4852"/>
      <c r="B4852"/>
      <c r="C4852"/>
      <c r="D4852" s="145"/>
      <c r="E4852" s="146"/>
      <c r="F4852" s="1"/>
      <c r="G4852"/>
    </row>
    <row r="4853" spans="1:7" x14ac:dyDescent="0.3">
      <c r="A4853"/>
      <c r="B4853"/>
      <c r="C4853"/>
      <c r="D4853" s="145"/>
      <c r="E4853" s="146"/>
      <c r="F4853" s="1"/>
      <c r="G4853"/>
    </row>
    <row r="4854" spans="1:7" x14ac:dyDescent="0.3">
      <c r="A4854"/>
      <c r="B4854"/>
      <c r="C4854"/>
      <c r="D4854" s="145"/>
      <c r="E4854" s="146"/>
      <c r="F4854" s="1"/>
      <c r="G4854"/>
    </row>
    <row r="4855" spans="1:7" x14ac:dyDescent="0.3">
      <c r="A4855"/>
      <c r="B4855"/>
      <c r="C4855"/>
      <c r="D4855" s="145"/>
      <c r="E4855" s="146"/>
      <c r="F4855" s="1"/>
      <c r="G4855"/>
    </row>
    <row r="4856" spans="1:7" x14ac:dyDescent="0.3">
      <c r="A4856"/>
      <c r="B4856"/>
      <c r="C4856"/>
      <c r="D4856" s="145"/>
      <c r="E4856" s="146"/>
      <c r="F4856" s="1"/>
      <c r="G4856"/>
    </row>
    <row r="4857" spans="1:7" x14ac:dyDescent="0.3">
      <c r="A4857"/>
      <c r="B4857"/>
      <c r="C4857"/>
      <c r="D4857" s="145"/>
      <c r="E4857" s="146"/>
      <c r="F4857" s="1"/>
      <c r="G4857"/>
    </row>
    <row r="4858" spans="1:7" x14ac:dyDescent="0.3">
      <c r="A4858"/>
      <c r="B4858"/>
      <c r="C4858"/>
      <c r="D4858" s="145"/>
      <c r="E4858" s="146"/>
      <c r="F4858" s="1"/>
      <c r="G4858"/>
    </row>
    <row r="4859" spans="1:7" x14ac:dyDescent="0.3">
      <c r="A4859"/>
      <c r="B4859"/>
      <c r="C4859"/>
      <c r="D4859" s="145"/>
      <c r="E4859" s="146"/>
      <c r="F4859" s="1"/>
      <c r="G4859"/>
    </row>
    <row r="4860" spans="1:7" x14ac:dyDescent="0.3">
      <c r="A4860"/>
      <c r="B4860"/>
      <c r="C4860"/>
      <c r="D4860" s="145"/>
      <c r="E4860" s="146"/>
      <c r="F4860" s="1"/>
      <c r="G4860"/>
    </row>
    <row r="4861" spans="1:7" x14ac:dyDescent="0.3">
      <c r="A4861"/>
      <c r="B4861"/>
      <c r="C4861"/>
      <c r="D4861" s="145"/>
      <c r="E4861" s="146"/>
      <c r="F4861" s="1"/>
      <c r="G4861"/>
    </row>
    <row r="4862" spans="1:7" x14ac:dyDescent="0.3">
      <c r="A4862"/>
      <c r="B4862"/>
      <c r="C4862"/>
      <c r="D4862" s="145"/>
      <c r="E4862" s="146"/>
      <c r="F4862" s="1"/>
      <c r="G4862"/>
    </row>
    <row r="4863" spans="1:7" x14ac:dyDescent="0.3">
      <c r="A4863"/>
      <c r="B4863"/>
      <c r="C4863"/>
      <c r="D4863" s="145"/>
      <c r="E4863" s="146"/>
      <c r="F4863" s="1"/>
      <c r="G4863"/>
    </row>
    <row r="4864" spans="1:7" x14ac:dyDescent="0.3">
      <c r="A4864"/>
      <c r="B4864"/>
      <c r="C4864"/>
      <c r="D4864" s="145"/>
      <c r="E4864" s="146"/>
      <c r="F4864" s="1"/>
      <c r="G4864"/>
    </row>
    <row r="4865" spans="1:7" x14ac:dyDescent="0.3">
      <c r="A4865"/>
      <c r="B4865"/>
      <c r="C4865"/>
      <c r="D4865" s="145"/>
      <c r="E4865" s="146"/>
      <c r="F4865" s="1"/>
      <c r="G4865"/>
    </row>
    <row r="4866" spans="1:7" x14ac:dyDescent="0.3">
      <c r="A4866"/>
      <c r="B4866"/>
      <c r="C4866"/>
      <c r="D4866" s="145"/>
      <c r="E4866" s="146"/>
      <c r="F4866" s="1"/>
      <c r="G4866"/>
    </row>
    <row r="4867" spans="1:7" x14ac:dyDescent="0.3">
      <c r="A4867"/>
      <c r="B4867"/>
      <c r="C4867"/>
      <c r="D4867" s="145"/>
      <c r="E4867" s="146"/>
      <c r="F4867" s="1"/>
      <c r="G4867"/>
    </row>
    <row r="4868" spans="1:7" x14ac:dyDescent="0.3">
      <c r="A4868"/>
      <c r="B4868"/>
      <c r="C4868"/>
      <c r="D4868" s="145"/>
      <c r="E4868" s="146"/>
      <c r="F4868" s="1"/>
      <c r="G4868"/>
    </row>
    <row r="4869" spans="1:7" x14ac:dyDescent="0.3">
      <c r="A4869"/>
      <c r="B4869"/>
      <c r="C4869"/>
      <c r="D4869" s="145"/>
      <c r="E4869" s="146"/>
      <c r="F4869" s="1"/>
      <c r="G4869"/>
    </row>
    <row r="4870" spans="1:7" x14ac:dyDescent="0.3">
      <c r="A4870"/>
      <c r="B4870"/>
      <c r="C4870"/>
      <c r="D4870" s="145"/>
      <c r="E4870" s="146"/>
      <c r="F4870" s="1"/>
      <c r="G4870"/>
    </row>
    <row r="4871" spans="1:7" x14ac:dyDescent="0.3">
      <c r="A4871"/>
      <c r="B4871"/>
      <c r="C4871"/>
      <c r="D4871" s="145"/>
      <c r="E4871" s="146"/>
      <c r="F4871" s="1"/>
      <c r="G4871"/>
    </row>
    <row r="4872" spans="1:7" x14ac:dyDescent="0.3">
      <c r="A4872"/>
      <c r="B4872"/>
      <c r="C4872"/>
      <c r="D4872" s="145"/>
      <c r="E4872" s="146"/>
      <c r="F4872" s="1"/>
      <c r="G4872"/>
    </row>
    <row r="4873" spans="1:7" x14ac:dyDescent="0.3">
      <c r="A4873"/>
      <c r="B4873"/>
      <c r="C4873"/>
      <c r="D4873" s="145"/>
      <c r="E4873" s="146"/>
      <c r="F4873" s="1"/>
      <c r="G4873"/>
    </row>
    <row r="4874" spans="1:7" x14ac:dyDescent="0.3">
      <c r="A4874"/>
      <c r="B4874"/>
      <c r="C4874"/>
      <c r="D4874" s="145"/>
      <c r="E4874" s="146"/>
      <c r="F4874" s="1"/>
      <c r="G4874"/>
    </row>
    <row r="4875" spans="1:7" x14ac:dyDescent="0.3">
      <c r="A4875"/>
      <c r="B4875"/>
      <c r="C4875"/>
      <c r="D4875" s="145"/>
      <c r="E4875" s="146"/>
      <c r="F4875" s="1"/>
      <c r="G4875"/>
    </row>
    <row r="4876" spans="1:7" x14ac:dyDescent="0.3">
      <c r="A4876"/>
      <c r="B4876"/>
      <c r="C4876"/>
      <c r="D4876" s="145"/>
      <c r="E4876" s="146"/>
      <c r="F4876" s="1"/>
      <c r="G4876"/>
    </row>
    <row r="4877" spans="1:7" x14ac:dyDescent="0.3">
      <c r="A4877"/>
      <c r="B4877"/>
      <c r="C4877"/>
      <c r="D4877" s="145"/>
      <c r="E4877" s="146"/>
      <c r="F4877" s="1"/>
      <c r="G4877"/>
    </row>
    <row r="4878" spans="1:7" x14ac:dyDescent="0.3">
      <c r="A4878"/>
      <c r="B4878"/>
      <c r="C4878"/>
      <c r="D4878" s="145"/>
      <c r="E4878" s="146"/>
      <c r="F4878" s="1"/>
      <c r="G4878"/>
    </row>
    <row r="4879" spans="1:7" x14ac:dyDescent="0.3">
      <c r="A4879"/>
      <c r="B4879"/>
      <c r="C4879"/>
      <c r="D4879" s="145"/>
      <c r="E4879" s="146"/>
      <c r="F4879" s="1"/>
      <c r="G4879"/>
    </row>
    <row r="4880" spans="1:7" x14ac:dyDescent="0.3">
      <c r="A4880"/>
      <c r="B4880"/>
      <c r="C4880"/>
      <c r="D4880" s="145"/>
      <c r="E4880" s="146"/>
      <c r="F4880" s="1"/>
      <c r="G4880"/>
    </row>
    <row r="4881" spans="1:7" x14ac:dyDescent="0.3">
      <c r="A4881"/>
      <c r="B4881"/>
      <c r="C4881"/>
      <c r="D4881" s="145"/>
      <c r="E4881" s="146"/>
      <c r="F4881" s="1"/>
      <c r="G4881"/>
    </row>
    <row r="4882" spans="1:7" x14ac:dyDescent="0.3">
      <c r="A4882"/>
      <c r="B4882"/>
      <c r="C4882"/>
      <c r="D4882" s="145"/>
      <c r="E4882" s="146"/>
      <c r="F4882" s="1"/>
      <c r="G4882"/>
    </row>
    <row r="4883" spans="1:7" x14ac:dyDescent="0.3">
      <c r="A4883"/>
      <c r="B4883"/>
      <c r="C4883"/>
      <c r="D4883" s="145"/>
      <c r="E4883" s="146"/>
      <c r="F4883" s="1"/>
      <c r="G4883"/>
    </row>
    <row r="4884" spans="1:7" x14ac:dyDescent="0.3">
      <c r="A4884"/>
      <c r="B4884"/>
      <c r="C4884"/>
      <c r="D4884" s="145"/>
      <c r="E4884" s="146"/>
      <c r="F4884" s="1"/>
      <c r="G4884"/>
    </row>
    <row r="4885" spans="1:7" x14ac:dyDescent="0.3">
      <c r="A4885"/>
      <c r="B4885"/>
      <c r="C4885"/>
      <c r="D4885" s="145"/>
      <c r="E4885" s="146"/>
      <c r="F4885" s="1"/>
      <c r="G4885"/>
    </row>
    <row r="4886" spans="1:7" x14ac:dyDescent="0.3">
      <c r="A4886"/>
      <c r="B4886"/>
      <c r="C4886"/>
      <c r="D4886" s="145"/>
      <c r="E4886" s="146"/>
      <c r="F4886" s="1"/>
      <c r="G4886"/>
    </row>
    <row r="4887" spans="1:7" x14ac:dyDescent="0.3">
      <c r="A4887"/>
      <c r="B4887"/>
      <c r="C4887"/>
      <c r="D4887" s="145"/>
      <c r="E4887" s="146"/>
      <c r="F4887" s="1"/>
      <c r="G4887"/>
    </row>
    <row r="4888" spans="1:7" x14ac:dyDescent="0.3">
      <c r="A4888"/>
      <c r="B4888"/>
      <c r="C4888"/>
      <c r="D4888" s="145"/>
      <c r="E4888" s="146"/>
      <c r="F4888" s="1"/>
      <c r="G4888"/>
    </row>
    <row r="4889" spans="1:7" x14ac:dyDescent="0.3">
      <c r="A4889"/>
      <c r="B4889"/>
      <c r="C4889"/>
      <c r="D4889" s="145"/>
      <c r="E4889" s="146"/>
      <c r="F4889" s="1"/>
      <c r="G4889"/>
    </row>
    <row r="4890" spans="1:7" x14ac:dyDescent="0.3">
      <c r="A4890"/>
      <c r="B4890"/>
      <c r="C4890"/>
      <c r="D4890" s="145"/>
      <c r="E4890" s="146"/>
      <c r="F4890" s="1"/>
      <c r="G4890"/>
    </row>
    <row r="4891" spans="1:7" x14ac:dyDescent="0.3">
      <c r="A4891"/>
      <c r="B4891"/>
      <c r="C4891"/>
      <c r="D4891" s="145"/>
      <c r="E4891" s="146"/>
      <c r="F4891" s="1"/>
      <c r="G4891"/>
    </row>
    <row r="4892" spans="1:7" x14ac:dyDescent="0.3">
      <c r="A4892"/>
      <c r="B4892"/>
      <c r="C4892"/>
      <c r="D4892" s="145"/>
      <c r="E4892" s="146"/>
      <c r="F4892" s="1"/>
      <c r="G4892"/>
    </row>
    <row r="4893" spans="1:7" x14ac:dyDescent="0.3">
      <c r="A4893"/>
      <c r="B4893"/>
      <c r="C4893"/>
      <c r="D4893" s="145"/>
      <c r="E4893" s="146"/>
      <c r="F4893" s="1"/>
      <c r="G4893"/>
    </row>
    <row r="4894" spans="1:7" x14ac:dyDescent="0.3">
      <c r="A4894"/>
      <c r="B4894"/>
      <c r="C4894"/>
      <c r="D4894" s="145"/>
      <c r="E4894" s="146"/>
      <c r="F4894" s="1"/>
      <c r="G4894"/>
    </row>
    <row r="4895" spans="1:7" x14ac:dyDescent="0.3">
      <c r="A4895"/>
      <c r="B4895"/>
      <c r="C4895"/>
      <c r="D4895" s="145"/>
      <c r="E4895" s="146"/>
      <c r="F4895" s="1"/>
      <c r="G4895"/>
    </row>
    <row r="4896" spans="1:7" x14ac:dyDescent="0.3">
      <c r="A4896"/>
      <c r="B4896"/>
      <c r="C4896"/>
      <c r="D4896" s="145"/>
      <c r="E4896" s="146"/>
      <c r="F4896" s="1"/>
      <c r="G4896"/>
    </row>
    <row r="4897" spans="1:7" x14ac:dyDescent="0.3">
      <c r="A4897"/>
      <c r="B4897"/>
      <c r="C4897"/>
      <c r="D4897" s="145"/>
      <c r="E4897" s="146"/>
      <c r="F4897" s="1"/>
      <c r="G4897"/>
    </row>
    <row r="4898" spans="1:7" x14ac:dyDescent="0.3">
      <c r="A4898"/>
      <c r="B4898"/>
      <c r="C4898"/>
      <c r="D4898" s="145"/>
      <c r="E4898" s="146"/>
      <c r="F4898" s="1"/>
      <c r="G4898"/>
    </row>
    <row r="4899" spans="1:7" x14ac:dyDescent="0.3">
      <c r="A4899"/>
      <c r="B4899"/>
      <c r="C4899"/>
      <c r="D4899" s="145"/>
      <c r="E4899" s="146"/>
      <c r="F4899" s="1"/>
      <c r="G4899"/>
    </row>
    <row r="4900" spans="1:7" x14ac:dyDescent="0.3">
      <c r="A4900"/>
      <c r="B4900"/>
      <c r="C4900"/>
      <c r="D4900" s="145"/>
      <c r="E4900" s="146"/>
      <c r="F4900" s="1"/>
      <c r="G4900"/>
    </row>
    <row r="4901" spans="1:7" x14ac:dyDescent="0.3">
      <c r="A4901"/>
      <c r="B4901"/>
      <c r="C4901"/>
      <c r="D4901" s="145"/>
      <c r="E4901" s="146"/>
      <c r="F4901" s="1"/>
      <c r="G4901"/>
    </row>
    <row r="4902" spans="1:7" x14ac:dyDescent="0.3">
      <c r="A4902"/>
      <c r="B4902"/>
      <c r="C4902"/>
      <c r="D4902" s="145"/>
      <c r="E4902" s="146"/>
      <c r="F4902" s="1"/>
      <c r="G4902"/>
    </row>
    <row r="4903" spans="1:7" x14ac:dyDescent="0.3">
      <c r="A4903"/>
      <c r="B4903"/>
      <c r="C4903"/>
      <c r="D4903" s="145"/>
      <c r="E4903" s="146"/>
      <c r="F4903" s="1"/>
      <c r="G4903"/>
    </row>
    <row r="4904" spans="1:7" x14ac:dyDescent="0.3">
      <c r="A4904"/>
      <c r="B4904"/>
      <c r="C4904"/>
      <c r="D4904" s="145"/>
      <c r="E4904" s="146"/>
      <c r="F4904" s="1"/>
      <c r="G4904"/>
    </row>
    <row r="4905" spans="1:7" x14ac:dyDescent="0.3">
      <c r="A4905"/>
      <c r="B4905"/>
      <c r="C4905"/>
      <c r="D4905" s="145"/>
      <c r="E4905" s="146"/>
      <c r="F4905" s="1"/>
      <c r="G4905"/>
    </row>
    <row r="4906" spans="1:7" x14ac:dyDescent="0.3">
      <c r="A4906"/>
      <c r="B4906"/>
      <c r="C4906"/>
      <c r="D4906" s="145"/>
      <c r="E4906" s="146"/>
      <c r="F4906" s="1"/>
      <c r="G4906"/>
    </row>
    <row r="4907" spans="1:7" x14ac:dyDescent="0.3">
      <c r="A4907"/>
      <c r="B4907"/>
      <c r="C4907"/>
      <c r="D4907" s="145"/>
      <c r="E4907" s="146"/>
      <c r="F4907" s="1"/>
      <c r="G4907"/>
    </row>
    <row r="4908" spans="1:7" x14ac:dyDescent="0.3">
      <c r="A4908"/>
      <c r="B4908"/>
      <c r="C4908"/>
      <c r="D4908" s="145"/>
      <c r="E4908" s="146"/>
      <c r="F4908" s="1"/>
      <c r="G4908"/>
    </row>
    <row r="4909" spans="1:7" x14ac:dyDescent="0.3">
      <c r="A4909"/>
      <c r="B4909"/>
      <c r="C4909"/>
      <c r="D4909" s="145"/>
      <c r="E4909" s="146"/>
      <c r="F4909" s="1"/>
      <c r="G4909"/>
    </row>
    <row r="4910" spans="1:7" x14ac:dyDescent="0.3">
      <c r="A4910"/>
      <c r="B4910"/>
      <c r="C4910"/>
      <c r="D4910" s="145"/>
      <c r="E4910" s="146"/>
      <c r="F4910" s="1"/>
      <c r="G4910"/>
    </row>
    <row r="4911" spans="1:7" x14ac:dyDescent="0.3">
      <c r="A4911"/>
      <c r="B4911"/>
      <c r="C4911"/>
      <c r="D4911" s="145"/>
      <c r="E4911" s="146"/>
      <c r="F4911" s="1"/>
      <c r="G4911"/>
    </row>
    <row r="4912" spans="1:7" x14ac:dyDescent="0.3">
      <c r="A4912"/>
      <c r="B4912"/>
      <c r="C4912"/>
      <c r="D4912" s="145"/>
      <c r="E4912" s="146"/>
      <c r="F4912" s="1"/>
      <c r="G4912"/>
    </row>
    <row r="4913" spans="1:7" x14ac:dyDescent="0.3">
      <c r="A4913"/>
      <c r="B4913"/>
      <c r="C4913"/>
      <c r="D4913" s="145"/>
      <c r="E4913" s="146"/>
      <c r="F4913" s="1"/>
      <c r="G4913"/>
    </row>
    <row r="4914" spans="1:7" x14ac:dyDescent="0.3">
      <c r="A4914"/>
      <c r="B4914"/>
      <c r="C4914"/>
      <c r="D4914" s="145"/>
      <c r="E4914" s="146"/>
      <c r="F4914" s="1"/>
      <c r="G4914"/>
    </row>
    <row r="4915" spans="1:7" x14ac:dyDescent="0.3">
      <c r="A4915"/>
      <c r="B4915"/>
      <c r="C4915"/>
      <c r="D4915" s="145"/>
      <c r="E4915" s="146"/>
      <c r="F4915" s="1"/>
      <c r="G4915"/>
    </row>
    <row r="4916" spans="1:7" x14ac:dyDescent="0.3">
      <c r="A4916"/>
      <c r="B4916"/>
      <c r="C4916"/>
      <c r="D4916" s="145"/>
      <c r="E4916" s="146"/>
      <c r="F4916" s="1"/>
      <c r="G4916"/>
    </row>
    <row r="4917" spans="1:7" x14ac:dyDescent="0.3">
      <c r="A4917"/>
      <c r="B4917"/>
      <c r="C4917"/>
      <c r="D4917" s="145"/>
      <c r="E4917" s="146"/>
      <c r="F4917" s="1"/>
      <c r="G4917"/>
    </row>
    <row r="4918" spans="1:7" x14ac:dyDescent="0.3">
      <c r="A4918"/>
      <c r="B4918"/>
      <c r="C4918"/>
      <c r="D4918" s="145"/>
      <c r="E4918" s="146"/>
      <c r="F4918" s="1"/>
      <c r="G4918"/>
    </row>
    <row r="4919" spans="1:7" x14ac:dyDescent="0.3">
      <c r="A4919"/>
      <c r="B4919"/>
      <c r="C4919"/>
      <c r="D4919" s="145"/>
      <c r="E4919" s="146"/>
      <c r="F4919" s="1"/>
      <c r="G4919"/>
    </row>
    <row r="4920" spans="1:7" x14ac:dyDescent="0.3">
      <c r="A4920"/>
      <c r="B4920"/>
      <c r="C4920"/>
      <c r="D4920" s="145"/>
      <c r="E4920" s="146"/>
      <c r="F4920" s="1"/>
      <c r="G4920"/>
    </row>
    <row r="4921" spans="1:7" x14ac:dyDescent="0.3">
      <c r="A4921"/>
      <c r="B4921"/>
      <c r="C4921"/>
      <c r="D4921" s="145"/>
      <c r="E4921" s="146"/>
      <c r="F4921" s="1"/>
      <c r="G4921"/>
    </row>
    <row r="4922" spans="1:7" x14ac:dyDescent="0.3">
      <c r="A4922"/>
      <c r="B4922"/>
      <c r="C4922"/>
      <c r="D4922" s="145"/>
      <c r="E4922" s="146"/>
      <c r="F4922" s="1"/>
      <c r="G4922"/>
    </row>
    <row r="4923" spans="1:7" x14ac:dyDescent="0.3">
      <c r="A4923"/>
      <c r="B4923"/>
      <c r="C4923"/>
      <c r="D4923" s="145"/>
      <c r="E4923" s="146"/>
      <c r="F4923" s="1"/>
      <c r="G4923"/>
    </row>
    <row r="4924" spans="1:7" x14ac:dyDescent="0.3">
      <c r="A4924"/>
      <c r="B4924"/>
      <c r="C4924"/>
      <c r="D4924" s="145"/>
      <c r="E4924" s="146"/>
      <c r="F4924" s="1"/>
      <c r="G4924"/>
    </row>
    <row r="4925" spans="1:7" x14ac:dyDescent="0.3">
      <c r="A4925"/>
      <c r="B4925"/>
      <c r="C4925"/>
      <c r="D4925" s="145"/>
      <c r="E4925" s="146"/>
      <c r="F4925" s="1"/>
      <c r="G4925"/>
    </row>
    <row r="4926" spans="1:7" x14ac:dyDescent="0.3">
      <c r="A4926"/>
      <c r="B4926"/>
      <c r="C4926"/>
      <c r="D4926" s="145"/>
      <c r="E4926" s="146"/>
      <c r="F4926" s="1"/>
      <c r="G4926"/>
    </row>
    <row r="4927" spans="1:7" x14ac:dyDescent="0.3">
      <c r="A4927"/>
      <c r="B4927"/>
      <c r="C4927"/>
      <c r="D4927" s="145"/>
      <c r="E4927" s="146"/>
      <c r="F4927" s="1"/>
      <c r="G4927"/>
    </row>
    <row r="4928" spans="1:7" x14ac:dyDescent="0.3">
      <c r="A4928"/>
      <c r="B4928"/>
      <c r="C4928"/>
      <c r="D4928" s="145"/>
      <c r="E4928" s="146"/>
      <c r="F4928" s="1"/>
      <c r="G4928"/>
    </row>
    <row r="4929" spans="1:7" x14ac:dyDescent="0.3">
      <c r="A4929"/>
      <c r="B4929"/>
      <c r="C4929"/>
      <c r="D4929" s="145"/>
      <c r="E4929" s="146"/>
      <c r="F4929" s="1"/>
      <c r="G4929"/>
    </row>
    <row r="4930" spans="1:7" x14ac:dyDescent="0.3">
      <c r="A4930"/>
      <c r="B4930"/>
      <c r="C4930"/>
      <c r="D4930" s="145"/>
      <c r="E4930" s="146"/>
      <c r="F4930" s="1"/>
      <c r="G4930"/>
    </row>
    <row r="4931" spans="1:7" x14ac:dyDescent="0.3">
      <c r="A4931"/>
      <c r="B4931"/>
      <c r="C4931"/>
      <c r="D4931" s="145"/>
      <c r="E4931" s="146"/>
      <c r="F4931" s="1"/>
      <c r="G4931"/>
    </row>
    <row r="4932" spans="1:7" x14ac:dyDescent="0.3">
      <c r="A4932"/>
      <c r="B4932"/>
      <c r="C4932"/>
      <c r="D4932" s="145"/>
      <c r="E4932" s="146"/>
      <c r="F4932" s="1"/>
      <c r="G4932"/>
    </row>
    <row r="4933" spans="1:7" x14ac:dyDescent="0.3">
      <c r="A4933"/>
      <c r="B4933"/>
      <c r="C4933"/>
      <c r="D4933" s="145"/>
      <c r="E4933" s="146"/>
      <c r="F4933" s="1"/>
      <c r="G4933"/>
    </row>
    <row r="4934" spans="1:7" x14ac:dyDescent="0.3">
      <c r="A4934"/>
      <c r="B4934"/>
      <c r="C4934"/>
      <c r="D4934" s="145"/>
      <c r="E4934" s="146"/>
      <c r="F4934" s="1"/>
      <c r="G4934"/>
    </row>
    <row r="4935" spans="1:7" x14ac:dyDescent="0.3">
      <c r="A4935"/>
      <c r="B4935"/>
      <c r="C4935"/>
      <c r="D4935" s="145"/>
      <c r="E4935" s="146"/>
      <c r="F4935" s="1"/>
      <c r="G4935"/>
    </row>
    <row r="4936" spans="1:7" x14ac:dyDescent="0.3">
      <c r="A4936"/>
      <c r="B4936"/>
      <c r="C4936"/>
      <c r="D4936" s="145"/>
      <c r="E4936" s="146"/>
      <c r="F4936" s="1"/>
      <c r="G4936"/>
    </row>
    <row r="4937" spans="1:7" x14ac:dyDescent="0.3">
      <c r="A4937"/>
      <c r="B4937"/>
      <c r="C4937"/>
      <c r="D4937" s="145"/>
      <c r="E4937" s="146"/>
      <c r="F4937" s="1"/>
      <c r="G4937"/>
    </row>
    <row r="4938" spans="1:7" x14ac:dyDescent="0.3">
      <c r="A4938"/>
      <c r="B4938"/>
      <c r="C4938"/>
      <c r="D4938" s="145"/>
      <c r="E4938" s="146"/>
      <c r="F4938" s="1"/>
      <c r="G4938"/>
    </row>
    <row r="4939" spans="1:7" x14ac:dyDescent="0.3">
      <c r="A4939"/>
      <c r="B4939"/>
      <c r="C4939"/>
      <c r="D4939" s="145"/>
      <c r="E4939" s="146"/>
      <c r="F4939" s="1"/>
      <c r="G4939"/>
    </row>
    <row r="4940" spans="1:7" x14ac:dyDescent="0.3">
      <c r="A4940"/>
      <c r="B4940"/>
      <c r="C4940"/>
      <c r="D4940" s="145"/>
      <c r="E4940" s="146"/>
      <c r="F4940" s="1"/>
      <c r="G4940"/>
    </row>
    <row r="4941" spans="1:7" x14ac:dyDescent="0.3">
      <c r="A4941"/>
      <c r="B4941"/>
      <c r="C4941"/>
      <c r="D4941" s="145"/>
      <c r="E4941" s="146"/>
      <c r="F4941" s="1"/>
      <c r="G4941"/>
    </row>
    <row r="4942" spans="1:7" x14ac:dyDescent="0.3">
      <c r="A4942"/>
      <c r="B4942"/>
      <c r="C4942"/>
      <c r="D4942" s="145"/>
      <c r="E4942" s="146"/>
      <c r="F4942" s="1"/>
      <c r="G4942"/>
    </row>
    <row r="4943" spans="1:7" x14ac:dyDescent="0.3">
      <c r="A4943"/>
      <c r="B4943"/>
      <c r="C4943"/>
      <c r="D4943" s="145"/>
      <c r="E4943" s="146"/>
      <c r="F4943" s="1"/>
      <c r="G4943"/>
    </row>
    <row r="4944" spans="1:7" x14ac:dyDescent="0.3">
      <c r="A4944"/>
      <c r="B4944"/>
      <c r="C4944"/>
      <c r="D4944" s="145"/>
      <c r="E4944" s="146"/>
      <c r="F4944" s="1"/>
      <c r="G4944"/>
    </row>
    <row r="4945" spans="1:7" x14ac:dyDescent="0.3">
      <c r="A4945"/>
      <c r="B4945"/>
      <c r="C4945"/>
      <c r="D4945" s="145"/>
      <c r="E4945" s="146"/>
      <c r="F4945" s="1"/>
      <c r="G4945"/>
    </row>
    <row r="4946" spans="1:7" x14ac:dyDescent="0.3">
      <c r="A4946"/>
      <c r="B4946"/>
      <c r="C4946"/>
      <c r="D4946" s="145"/>
      <c r="E4946" s="146"/>
      <c r="F4946" s="1"/>
      <c r="G4946"/>
    </row>
    <row r="4947" spans="1:7" x14ac:dyDescent="0.3">
      <c r="A4947"/>
      <c r="B4947"/>
      <c r="C4947"/>
      <c r="D4947" s="145"/>
      <c r="E4947" s="146"/>
      <c r="F4947" s="1"/>
      <c r="G4947"/>
    </row>
    <row r="4948" spans="1:7" x14ac:dyDescent="0.3">
      <c r="A4948"/>
      <c r="B4948"/>
      <c r="C4948"/>
      <c r="D4948" s="145"/>
      <c r="E4948" s="146"/>
      <c r="F4948" s="1"/>
      <c r="G4948"/>
    </row>
    <row r="4949" spans="1:7" x14ac:dyDescent="0.3">
      <c r="A4949"/>
      <c r="B4949"/>
      <c r="C4949"/>
      <c r="D4949" s="145"/>
      <c r="E4949" s="146"/>
      <c r="F4949" s="1"/>
      <c r="G4949"/>
    </row>
    <row r="4950" spans="1:7" x14ac:dyDescent="0.3">
      <c r="A4950"/>
      <c r="B4950"/>
      <c r="C4950"/>
      <c r="D4950" s="145"/>
      <c r="E4950" s="146"/>
      <c r="F4950" s="1"/>
      <c r="G4950"/>
    </row>
    <row r="4951" spans="1:7" x14ac:dyDescent="0.3">
      <c r="A4951"/>
      <c r="B4951"/>
      <c r="C4951"/>
      <c r="D4951" s="145"/>
      <c r="E4951" s="146"/>
      <c r="F4951" s="1"/>
      <c r="G4951"/>
    </row>
    <row r="4952" spans="1:7" x14ac:dyDescent="0.3">
      <c r="A4952"/>
      <c r="B4952"/>
      <c r="C4952"/>
      <c r="D4952" s="145"/>
      <c r="E4952" s="146"/>
      <c r="F4952" s="1"/>
      <c r="G4952"/>
    </row>
    <row r="4953" spans="1:7" x14ac:dyDescent="0.3">
      <c r="A4953"/>
      <c r="B4953"/>
      <c r="C4953"/>
      <c r="D4953" s="145"/>
      <c r="E4953" s="146"/>
      <c r="F4953" s="1"/>
      <c r="G4953"/>
    </row>
    <row r="4954" spans="1:7" x14ac:dyDescent="0.3">
      <c r="A4954"/>
      <c r="B4954"/>
      <c r="C4954"/>
      <c r="D4954" s="145"/>
      <c r="E4954" s="146"/>
      <c r="F4954" s="1"/>
      <c r="G4954"/>
    </row>
    <row r="4955" spans="1:7" x14ac:dyDescent="0.3">
      <c r="A4955"/>
      <c r="B4955"/>
      <c r="C4955"/>
      <c r="D4955" s="145"/>
      <c r="E4955" s="146"/>
      <c r="F4955" s="1"/>
      <c r="G4955"/>
    </row>
    <row r="4956" spans="1:7" x14ac:dyDescent="0.3">
      <c r="A4956"/>
      <c r="B4956"/>
      <c r="C4956"/>
      <c r="D4956" s="145"/>
      <c r="E4956" s="146"/>
      <c r="F4956" s="1"/>
      <c r="G4956"/>
    </row>
    <row r="4957" spans="1:7" x14ac:dyDescent="0.3">
      <c r="A4957"/>
      <c r="B4957"/>
      <c r="C4957"/>
      <c r="D4957" s="145"/>
      <c r="E4957" s="146"/>
      <c r="F4957" s="1"/>
      <c r="G4957"/>
    </row>
    <row r="4958" spans="1:7" x14ac:dyDescent="0.3">
      <c r="A4958"/>
      <c r="B4958"/>
      <c r="C4958"/>
      <c r="D4958" s="145"/>
      <c r="E4958" s="146"/>
      <c r="F4958" s="1"/>
      <c r="G4958"/>
    </row>
    <row r="4959" spans="1:7" x14ac:dyDescent="0.3">
      <c r="A4959"/>
      <c r="B4959"/>
      <c r="C4959"/>
      <c r="D4959" s="145"/>
      <c r="E4959" s="146"/>
      <c r="F4959" s="1"/>
      <c r="G4959"/>
    </row>
    <row r="4960" spans="1:7" x14ac:dyDescent="0.3">
      <c r="A4960"/>
      <c r="B4960"/>
      <c r="C4960"/>
      <c r="D4960" s="145"/>
      <c r="E4960" s="146"/>
      <c r="F4960" s="1"/>
      <c r="G4960"/>
    </row>
    <row r="4961" spans="1:7" x14ac:dyDescent="0.3">
      <c r="A4961"/>
      <c r="B4961"/>
      <c r="C4961"/>
      <c r="D4961" s="145"/>
      <c r="E4961" s="146"/>
      <c r="F4961" s="1"/>
      <c r="G4961"/>
    </row>
    <row r="4962" spans="1:7" x14ac:dyDescent="0.3">
      <c r="A4962"/>
      <c r="B4962"/>
      <c r="C4962"/>
      <c r="D4962" s="145"/>
      <c r="E4962" s="146"/>
      <c r="F4962" s="1"/>
      <c r="G4962"/>
    </row>
    <row r="4963" spans="1:7" x14ac:dyDescent="0.3">
      <c r="A4963"/>
      <c r="B4963"/>
      <c r="C4963"/>
      <c r="D4963" s="145"/>
      <c r="E4963" s="146"/>
      <c r="F4963" s="1"/>
      <c r="G4963"/>
    </row>
    <row r="4964" spans="1:7" x14ac:dyDescent="0.3">
      <c r="A4964"/>
      <c r="B4964"/>
      <c r="C4964"/>
      <c r="D4964" s="145"/>
      <c r="E4964" s="146"/>
      <c r="F4964" s="1"/>
      <c r="G4964"/>
    </row>
    <row r="4965" spans="1:7" x14ac:dyDescent="0.3">
      <c r="A4965"/>
      <c r="B4965"/>
      <c r="C4965"/>
      <c r="D4965" s="145"/>
      <c r="E4965" s="146"/>
      <c r="F4965" s="1"/>
      <c r="G4965"/>
    </row>
    <row r="4966" spans="1:7" x14ac:dyDescent="0.3">
      <c r="A4966"/>
      <c r="B4966"/>
      <c r="C4966"/>
      <c r="D4966" s="145"/>
      <c r="E4966" s="146"/>
      <c r="F4966" s="1"/>
      <c r="G4966"/>
    </row>
    <row r="4967" spans="1:7" x14ac:dyDescent="0.3">
      <c r="A4967"/>
      <c r="B4967"/>
      <c r="C4967"/>
      <c r="D4967" s="145"/>
      <c r="E4967" s="146"/>
      <c r="F4967" s="1"/>
      <c r="G4967"/>
    </row>
    <row r="4968" spans="1:7" x14ac:dyDescent="0.3">
      <c r="A4968"/>
      <c r="B4968"/>
      <c r="C4968"/>
      <c r="D4968" s="145"/>
      <c r="E4968" s="146"/>
      <c r="F4968" s="1"/>
      <c r="G4968"/>
    </row>
    <row r="4969" spans="1:7" x14ac:dyDescent="0.3">
      <c r="A4969"/>
      <c r="B4969"/>
      <c r="C4969"/>
      <c r="D4969" s="145"/>
      <c r="E4969" s="146"/>
      <c r="F4969" s="1"/>
      <c r="G4969"/>
    </row>
    <row r="4970" spans="1:7" x14ac:dyDescent="0.3">
      <c r="A4970"/>
      <c r="B4970"/>
      <c r="C4970"/>
      <c r="D4970" s="145"/>
      <c r="E4970" s="146"/>
      <c r="F4970" s="1"/>
      <c r="G4970"/>
    </row>
    <row r="4971" spans="1:7" x14ac:dyDescent="0.3">
      <c r="A4971"/>
      <c r="B4971"/>
      <c r="C4971"/>
      <c r="D4971" s="145"/>
      <c r="E4971" s="146"/>
      <c r="F4971" s="1"/>
      <c r="G4971"/>
    </row>
    <row r="4972" spans="1:7" x14ac:dyDescent="0.3">
      <c r="A4972"/>
      <c r="B4972"/>
      <c r="C4972"/>
      <c r="D4972" s="145"/>
      <c r="E4972" s="146"/>
      <c r="F4972" s="1"/>
      <c r="G4972"/>
    </row>
    <row r="4973" spans="1:7" x14ac:dyDescent="0.3">
      <c r="A4973"/>
      <c r="B4973"/>
      <c r="C4973"/>
      <c r="D4973" s="145"/>
      <c r="E4973" s="146"/>
      <c r="F4973" s="1"/>
      <c r="G4973"/>
    </row>
    <row r="4974" spans="1:7" x14ac:dyDescent="0.3">
      <c r="A4974"/>
      <c r="B4974"/>
      <c r="C4974"/>
      <c r="D4974" s="145"/>
      <c r="E4974" s="146"/>
      <c r="F4974" s="1"/>
      <c r="G4974"/>
    </row>
    <row r="4975" spans="1:7" x14ac:dyDescent="0.3">
      <c r="A4975"/>
      <c r="B4975"/>
      <c r="C4975"/>
      <c r="D4975" s="145"/>
      <c r="E4975" s="146"/>
      <c r="F4975" s="1"/>
      <c r="G4975"/>
    </row>
    <row r="4976" spans="1:7" x14ac:dyDescent="0.3">
      <c r="A4976"/>
      <c r="B4976"/>
      <c r="C4976"/>
      <c r="D4976" s="145"/>
      <c r="E4976" s="146"/>
      <c r="F4976" s="1"/>
      <c r="G4976"/>
    </row>
    <row r="4977" spans="1:7" x14ac:dyDescent="0.3">
      <c r="A4977"/>
      <c r="B4977"/>
      <c r="C4977"/>
      <c r="D4977" s="145"/>
      <c r="E4977" s="146"/>
      <c r="F4977" s="1"/>
      <c r="G4977"/>
    </row>
    <row r="4978" spans="1:7" x14ac:dyDescent="0.3">
      <c r="A4978"/>
      <c r="B4978"/>
      <c r="C4978"/>
      <c r="D4978" s="145"/>
      <c r="E4978" s="146"/>
      <c r="F4978" s="1"/>
      <c r="G4978"/>
    </row>
    <row r="4979" spans="1:7" x14ac:dyDescent="0.3">
      <c r="A4979"/>
      <c r="B4979"/>
      <c r="C4979"/>
      <c r="D4979" s="145"/>
      <c r="E4979" s="146"/>
      <c r="F4979" s="1"/>
      <c r="G4979"/>
    </row>
    <row r="4980" spans="1:7" x14ac:dyDescent="0.3">
      <c r="A4980"/>
      <c r="B4980"/>
      <c r="C4980"/>
      <c r="D4980" s="145"/>
      <c r="E4980" s="146"/>
      <c r="F4980" s="1"/>
      <c r="G4980"/>
    </row>
    <row r="4981" spans="1:7" x14ac:dyDescent="0.3">
      <c r="A4981"/>
      <c r="B4981"/>
      <c r="C4981"/>
      <c r="D4981" s="145"/>
      <c r="E4981" s="146"/>
      <c r="F4981" s="1"/>
      <c r="G4981"/>
    </row>
    <row r="4982" spans="1:7" x14ac:dyDescent="0.3">
      <c r="A4982"/>
      <c r="B4982"/>
      <c r="C4982"/>
      <c r="D4982" s="145"/>
      <c r="E4982" s="146"/>
      <c r="F4982" s="1"/>
      <c r="G4982"/>
    </row>
    <row r="4983" spans="1:7" x14ac:dyDescent="0.3">
      <c r="A4983"/>
      <c r="B4983"/>
      <c r="C4983"/>
      <c r="D4983" s="145"/>
      <c r="E4983" s="146"/>
      <c r="F4983" s="1"/>
      <c r="G4983"/>
    </row>
    <row r="4984" spans="1:7" x14ac:dyDescent="0.3">
      <c r="A4984"/>
      <c r="B4984"/>
      <c r="C4984"/>
      <c r="D4984" s="145"/>
      <c r="E4984" s="146"/>
      <c r="F4984" s="1"/>
      <c r="G4984"/>
    </row>
    <row r="4985" spans="1:7" x14ac:dyDescent="0.3">
      <c r="A4985"/>
      <c r="B4985"/>
      <c r="C4985"/>
      <c r="D4985" s="145"/>
      <c r="E4985" s="146"/>
      <c r="F4985" s="1"/>
      <c r="G4985"/>
    </row>
    <row r="4986" spans="1:7" x14ac:dyDescent="0.3">
      <c r="A4986"/>
      <c r="B4986"/>
      <c r="C4986"/>
      <c r="D4986" s="145"/>
      <c r="E4986" s="146"/>
      <c r="F4986" s="1"/>
      <c r="G4986"/>
    </row>
    <row r="4987" spans="1:7" x14ac:dyDescent="0.3">
      <c r="A4987"/>
      <c r="B4987"/>
      <c r="C4987"/>
      <c r="D4987" s="145"/>
      <c r="E4987" s="146"/>
      <c r="F4987" s="1"/>
      <c r="G4987"/>
    </row>
    <row r="4988" spans="1:7" x14ac:dyDescent="0.3">
      <c r="A4988"/>
      <c r="B4988"/>
      <c r="C4988"/>
      <c r="D4988" s="145"/>
      <c r="E4988" s="146"/>
      <c r="F4988" s="1"/>
      <c r="G4988"/>
    </row>
    <row r="4989" spans="1:7" x14ac:dyDescent="0.3">
      <c r="A4989"/>
      <c r="B4989"/>
      <c r="C4989"/>
      <c r="D4989" s="145"/>
      <c r="E4989" s="146"/>
      <c r="F4989" s="1"/>
      <c r="G4989"/>
    </row>
    <row r="4990" spans="1:7" x14ac:dyDescent="0.3">
      <c r="A4990"/>
      <c r="B4990"/>
      <c r="C4990"/>
      <c r="D4990" s="145"/>
      <c r="E4990" s="146"/>
      <c r="F4990" s="1"/>
      <c r="G4990"/>
    </row>
    <row r="4991" spans="1:7" x14ac:dyDescent="0.3">
      <c r="A4991"/>
      <c r="B4991"/>
      <c r="C4991"/>
      <c r="D4991" s="145"/>
      <c r="E4991" s="146"/>
      <c r="F4991" s="1"/>
      <c r="G4991"/>
    </row>
    <row r="4992" spans="1:7" x14ac:dyDescent="0.3">
      <c r="A4992"/>
      <c r="B4992"/>
      <c r="C4992"/>
      <c r="D4992" s="145"/>
      <c r="E4992" s="146"/>
      <c r="F4992" s="1"/>
      <c r="G4992"/>
    </row>
    <row r="4993" spans="1:7" x14ac:dyDescent="0.3">
      <c r="A4993"/>
      <c r="B4993"/>
      <c r="C4993"/>
      <c r="D4993" s="145"/>
      <c r="E4993" s="146"/>
      <c r="F4993" s="1"/>
      <c r="G4993"/>
    </row>
    <row r="4994" spans="1:7" x14ac:dyDescent="0.3">
      <c r="A4994"/>
      <c r="B4994"/>
      <c r="C4994"/>
      <c r="D4994" s="145"/>
      <c r="E4994" s="146"/>
      <c r="F4994" s="1"/>
      <c r="G4994"/>
    </row>
    <row r="4995" spans="1:7" x14ac:dyDescent="0.3">
      <c r="A4995"/>
      <c r="B4995"/>
      <c r="C4995"/>
      <c r="D4995" s="145"/>
      <c r="E4995" s="146"/>
      <c r="F4995" s="1"/>
      <c r="G4995"/>
    </row>
    <row r="4996" spans="1:7" x14ac:dyDescent="0.3">
      <c r="A4996"/>
      <c r="B4996"/>
      <c r="C4996"/>
      <c r="D4996" s="145"/>
      <c r="E4996" s="146"/>
      <c r="F4996" s="1"/>
      <c r="G4996"/>
    </row>
    <row r="4997" spans="1:7" x14ac:dyDescent="0.3">
      <c r="A4997"/>
      <c r="B4997"/>
      <c r="C4997"/>
      <c r="D4997" s="145"/>
      <c r="E4997" s="146"/>
      <c r="F4997" s="1"/>
      <c r="G4997"/>
    </row>
    <row r="4998" spans="1:7" x14ac:dyDescent="0.3">
      <c r="A4998"/>
      <c r="B4998"/>
      <c r="C4998"/>
      <c r="D4998" s="145"/>
      <c r="E4998" s="146"/>
      <c r="F4998" s="1"/>
      <c r="G4998"/>
    </row>
    <row r="4999" spans="1:7" x14ac:dyDescent="0.3">
      <c r="A4999"/>
      <c r="B4999"/>
      <c r="C4999"/>
      <c r="D4999" s="145"/>
      <c r="E4999" s="146"/>
      <c r="F4999" s="1"/>
      <c r="G4999"/>
    </row>
    <row r="5000" spans="1:7" x14ac:dyDescent="0.3">
      <c r="A5000"/>
      <c r="B5000"/>
      <c r="C5000"/>
      <c r="D5000" s="145"/>
      <c r="E5000" s="146"/>
      <c r="F5000" s="1"/>
      <c r="G5000"/>
    </row>
    <row r="5001" spans="1:7" x14ac:dyDescent="0.3">
      <c r="A5001"/>
      <c r="B5001"/>
      <c r="C5001"/>
      <c r="D5001" s="145"/>
      <c r="E5001" s="146"/>
      <c r="F5001" s="1"/>
      <c r="G5001"/>
    </row>
    <row r="5002" spans="1:7" x14ac:dyDescent="0.3">
      <c r="A5002"/>
      <c r="B5002"/>
      <c r="C5002"/>
      <c r="D5002" s="145"/>
      <c r="E5002" s="146"/>
      <c r="F5002" s="1"/>
      <c r="G5002"/>
    </row>
    <row r="5003" spans="1:7" x14ac:dyDescent="0.3">
      <c r="A5003"/>
      <c r="B5003"/>
      <c r="C5003"/>
      <c r="D5003" s="145"/>
      <c r="E5003" s="146"/>
      <c r="F5003" s="1"/>
      <c r="G5003"/>
    </row>
    <row r="5004" spans="1:7" x14ac:dyDescent="0.3">
      <c r="A5004"/>
      <c r="B5004"/>
      <c r="C5004"/>
      <c r="D5004" s="145"/>
      <c r="E5004" s="146"/>
      <c r="F5004" s="1"/>
      <c r="G5004"/>
    </row>
    <row r="5005" spans="1:7" x14ac:dyDescent="0.3">
      <c r="A5005"/>
      <c r="B5005"/>
      <c r="C5005"/>
      <c r="D5005" s="145"/>
      <c r="E5005" s="146"/>
      <c r="F5005" s="1"/>
      <c r="G5005"/>
    </row>
    <row r="5006" spans="1:7" x14ac:dyDescent="0.3">
      <c r="A5006"/>
      <c r="B5006"/>
      <c r="C5006"/>
      <c r="D5006" s="145"/>
      <c r="E5006" s="146"/>
      <c r="F5006" s="1"/>
      <c r="G5006"/>
    </row>
    <row r="5007" spans="1:7" x14ac:dyDescent="0.3">
      <c r="A5007"/>
      <c r="B5007"/>
      <c r="C5007"/>
      <c r="D5007" s="145"/>
      <c r="E5007" s="146"/>
      <c r="F5007" s="1"/>
      <c r="G5007"/>
    </row>
    <row r="5008" spans="1:7" x14ac:dyDescent="0.3">
      <c r="A5008"/>
      <c r="B5008"/>
      <c r="C5008"/>
      <c r="D5008" s="145"/>
      <c r="E5008" s="146"/>
      <c r="F5008" s="1"/>
      <c r="G5008"/>
    </row>
    <row r="5009" spans="1:7" x14ac:dyDescent="0.3">
      <c r="A5009"/>
      <c r="B5009"/>
      <c r="C5009"/>
      <c r="D5009" s="145"/>
      <c r="E5009" s="146"/>
      <c r="F5009" s="1"/>
      <c r="G5009"/>
    </row>
    <row r="5010" spans="1:7" x14ac:dyDescent="0.3">
      <c r="A5010"/>
      <c r="B5010"/>
      <c r="C5010"/>
      <c r="D5010" s="145"/>
      <c r="E5010" s="146"/>
      <c r="F5010" s="1"/>
      <c r="G5010"/>
    </row>
    <row r="5011" spans="1:7" x14ac:dyDescent="0.3">
      <c r="A5011"/>
      <c r="B5011"/>
      <c r="C5011"/>
      <c r="D5011" s="145"/>
      <c r="E5011" s="146"/>
      <c r="F5011" s="1"/>
      <c r="G5011"/>
    </row>
    <row r="5012" spans="1:7" x14ac:dyDescent="0.3">
      <c r="A5012"/>
      <c r="B5012"/>
      <c r="C5012"/>
      <c r="D5012" s="145"/>
      <c r="E5012" s="146"/>
      <c r="F5012" s="1"/>
      <c r="G5012"/>
    </row>
    <row r="5013" spans="1:7" x14ac:dyDescent="0.3">
      <c r="A5013"/>
      <c r="B5013"/>
      <c r="C5013"/>
      <c r="D5013" s="145"/>
      <c r="E5013" s="146"/>
      <c r="F5013" s="1"/>
      <c r="G5013"/>
    </row>
    <row r="5014" spans="1:7" x14ac:dyDescent="0.3">
      <c r="A5014"/>
      <c r="B5014"/>
      <c r="C5014"/>
      <c r="D5014" s="145"/>
      <c r="E5014" s="146"/>
      <c r="F5014" s="1"/>
      <c r="G5014"/>
    </row>
    <row r="5015" spans="1:7" x14ac:dyDescent="0.3">
      <c r="A5015"/>
      <c r="B5015"/>
      <c r="C5015"/>
      <c r="D5015" s="145"/>
      <c r="E5015" s="146"/>
      <c r="F5015" s="1"/>
      <c r="G5015"/>
    </row>
    <row r="5016" spans="1:7" x14ac:dyDescent="0.3">
      <c r="A5016"/>
      <c r="B5016"/>
      <c r="C5016"/>
      <c r="D5016" s="145"/>
      <c r="E5016" s="146"/>
      <c r="F5016" s="1"/>
      <c r="G5016"/>
    </row>
    <row r="5017" spans="1:7" x14ac:dyDescent="0.3">
      <c r="A5017"/>
      <c r="B5017"/>
      <c r="C5017"/>
      <c r="D5017" s="145"/>
      <c r="E5017" s="146"/>
      <c r="F5017" s="1"/>
      <c r="G5017"/>
    </row>
    <row r="5018" spans="1:7" x14ac:dyDescent="0.3">
      <c r="A5018"/>
      <c r="B5018"/>
      <c r="C5018"/>
      <c r="D5018" s="145"/>
      <c r="E5018" s="146"/>
      <c r="F5018" s="1"/>
      <c r="G5018"/>
    </row>
    <row r="5019" spans="1:7" x14ac:dyDescent="0.3">
      <c r="A5019"/>
      <c r="B5019"/>
      <c r="C5019"/>
      <c r="D5019" s="145"/>
      <c r="E5019" s="146"/>
      <c r="F5019" s="1"/>
      <c r="G5019"/>
    </row>
    <row r="5020" spans="1:7" x14ac:dyDescent="0.3">
      <c r="A5020"/>
      <c r="B5020"/>
      <c r="C5020"/>
      <c r="D5020" s="145"/>
      <c r="E5020" s="146"/>
      <c r="F5020" s="1"/>
      <c r="G5020"/>
    </row>
    <row r="5021" spans="1:7" x14ac:dyDescent="0.3">
      <c r="A5021"/>
      <c r="B5021"/>
      <c r="C5021"/>
      <c r="D5021" s="145"/>
      <c r="E5021" s="146"/>
      <c r="F5021" s="1"/>
      <c r="G5021"/>
    </row>
    <row r="5022" spans="1:7" x14ac:dyDescent="0.3">
      <c r="A5022"/>
      <c r="B5022"/>
      <c r="C5022"/>
      <c r="D5022" s="145"/>
      <c r="E5022" s="146"/>
      <c r="F5022" s="1"/>
      <c r="G5022"/>
    </row>
    <row r="5023" spans="1:7" x14ac:dyDescent="0.3">
      <c r="A5023"/>
      <c r="B5023"/>
      <c r="C5023"/>
      <c r="D5023" s="145"/>
      <c r="E5023" s="146"/>
      <c r="F5023" s="1"/>
      <c r="G5023"/>
    </row>
    <row r="5024" spans="1:7" x14ac:dyDescent="0.3">
      <c r="A5024"/>
      <c r="B5024"/>
      <c r="C5024"/>
      <c r="D5024" s="145"/>
      <c r="E5024" s="146"/>
      <c r="F5024" s="1"/>
      <c r="G5024"/>
    </row>
    <row r="5025" spans="1:7" x14ac:dyDescent="0.3">
      <c r="A5025"/>
      <c r="B5025"/>
      <c r="C5025"/>
      <c r="D5025" s="145"/>
      <c r="E5025" s="146"/>
      <c r="F5025" s="1"/>
      <c r="G5025"/>
    </row>
    <row r="5026" spans="1:7" x14ac:dyDescent="0.3">
      <c r="A5026"/>
      <c r="B5026"/>
      <c r="C5026"/>
      <c r="D5026" s="145"/>
      <c r="E5026" s="146"/>
      <c r="F5026" s="1"/>
      <c r="G5026"/>
    </row>
    <row r="5027" spans="1:7" x14ac:dyDescent="0.3">
      <c r="A5027"/>
      <c r="B5027"/>
      <c r="C5027"/>
      <c r="D5027" s="145"/>
      <c r="E5027" s="146"/>
      <c r="F5027" s="1"/>
      <c r="G5027"/>
    </row>
    <row r="5028" spans="1:7" x14ac:dyDescent="0.3">
      <c r="A5028"/>
      <c r="B5028"/>
      <c r="C5028"/>
      <c r="D5028" s="145"/>
      <c r="E5028" s="146"/>
      <c r="F5028" s="1"/>
      <c r="G5028"/>
    </row>
    <row r="5029" spans="1:7" x14ac:dyDescent="0.3">
      <c r="A5029"/>
      <c r="B5029"/>
      <c r="C5029"/>
      <c r="D5029" s="145"/>
      <c r="E5029" s="146"/>
      <c r="F5029" s="1"/>
      <c r="G5029"/>
    </row>
    <row r="5030" spans="1:7" x14ac:dyDescent="0.3">
      <c r="A5030"/>
      <c r="B5030"/>
      <c r="C5030"/>
      <c r="D5030" s="145"/>
      <c r="E5030" s="146"/>
      <c r="F5030" s="1"/>
      <c r="G5030"/>
    </row>
    <row r="5031" spans="1:7" x14ac:dyDescent="0.3">
      <c r="A5031"/>
      <c r="B5031"/>
      <c r="C5031"/>
      <c r="D5031" s="145"/>
      <c r="E5031" s="146"/>
      <c r="F5031" s="1"/>
      <c r="G5031"/>
    </row>
    <row r="5032" spans="1:7" x14ac:dyDescent="0.3">
      <c r="A5032"/>
      <c r="B5032"/>
      <c r="C5032"/>
      <c r="D5032" s="145"/>
      <c r="E5032" s="146"/>
      <c r="F5032" s="1"/>
      <c r="G5032"/>
    </row>
    <row r="5033" spans="1:7" x14ac:dyDescent="0.3">
      <c r="A5033"/>
      <c r="B5033"/>
      <c r="C5033"/>
      <c r="D5033" s="145"/>
      <c r="E5033" s="146"/>
      <c r="F5033" s="1"/>
      <c r="G5033"/>
    </row>
    <row r="5034" spans="1:7" x14ac:dyDescent="0.3">
      <c r="A5034"/>
      <c r="B5034"/>
      <c r="C5034"/>
      <c r="D5034" s="145"/>
      <c r="E5034" s="146"/>
      <c r="F5034" s="1"/>
      <c r="G5034"/>
    </row>
    <row r="5035" spans="1:7" x14ac:dyDescent="0.3">
      <c r="A5035"/>
      <c r="B5035"/>
      <c r="C5035"/>
      <c r="D5035" s="145"/>
      <c r="E5035" s="146"/>
      <c r="F5035" s="1"/>
      <c r="G5035"/>
    </row>
    <row r="5036" spans="1:7" x14ac:dyDescent="0.3">
      <c r="A5036"/>
      <c r="B5036"/>
      <c r="C5036"/>
      <c r="D5036" s="145"/>
      <c r="E5036" s="146"/>
      <c r="F5036" s="1"/>
      <c r="G5036"/>
    </row>
    <row r="5037" spans="1:7" x14ac:dyDescent="0.3">
      <c r="A5037"/>
      <c r="B5037"/>
      <c r="C5037"/>
      <c r="D5037" s="145"/>
      <c r="E5037" s="146"/>
      <c r="F5037" s="1"/>
      <c r="G5037"/>
    </row>
    <row r="5038" spans="1:7" x14ac:dyDescent="0.3">
      <c r="A5038"/>
      <c r="B5038"/>
      <c r="C5038"/>
      <c r="D5038" s="145"/>
      <c r="E5038" s="146"/>
      <c r="F5038" s="1"/>
      <c r="G5038"/>
    </row>
    <row r="5039" spans="1:7" x14ac:dyDescent="0.3">
      <c r="A5039"/>
      <c r="B5039"/>
      <c r="C5039"/>
      <c r="D5039" s="145"/>
      <c r="E5039" s="146"/>
      <c r="F5039" s="1"/>
      <c r="G5039"/>
    </row>
    <row r="5040" spans="1:7" x14ac:dyDescent="0.3">
      <c r="A5040"/>
      <c r="B5040"/>
      <c r="C5040"/>
      <c r="D5040" s="145"/>
      <c r="E5040" s="146"/>
      <c r="F5040" s="1"/>
      <c r="G5040"/>
    </row>
    <row r="5041" spans="1:7" x14ac:dyDescent="0.3">
      <c r="A5041"/>
      <c r="B5041"/>
      <c r="C5041"/>
      <c r="D5041" s="145"/>
      <c r="E5041" s="146"/>
      <c r="F5041" s="1"/>
      <c r="G5041"/>
    </row>
    <row r="5042" spans="1:7" x14ac:dyDescent="0.3">
      <c r="A5042"/>
      <c r="B5042"/>
      <c r="C5042"/>
      <c r="D5042" s="145"/>
      <c r="E5042" s="146"/>
      <c r="F5042" s="1"/>
      <c r="G5042"/>
    </row>
    <row r="5043" spans="1:7" x14ac:dyDescent="0.3">
      <c r="A5043"/>
      <c r="B5043"/>
      <c r="C5043"/>
      <c r="D5043" s="145"/>
      <c r="E5043" s="146"/>
      <c r="F5043" s="1"/>
      <c r="G5043"/>
    </row>
    <row r="5044" spans="1:7" x14ac:dyDescent="0.3">
      <c r="A5044"/>
      <c r="B5044"/>
      <c r="C5044"/>
      <c r="D5044" s="145"/>
      <c r="E5044" s="146"/>
      <c r="F5044" s="1"/>
      <c r="G5044"/>
    </row>
    <row r="5045" spans="1:7" x14ac:dyDescent="0.3">
      <c r="A5045"/>
      <c r="B5045"/>
      <c r="C5045"/>
      <c r="D5045" s="145"/>
      <c r="E5045" s="146"/>
      <c r="F5045" s="1"/>
      <c r="G5045"/>
    </row>
    <row r="5046" spans="1:7" x14ac:dyDescent="0.3">
      <c r="A5046"/>
      <c r="B5046"/>
      <c r="C5046"/>
      <c r="D5046" s="145"/>
      <c r="E5046" s="146"/>
      <c r="F5046" s="1"/>
      <c r="G5046"/>
    </row>
    <row r="5047" spans="1:7" x14ac:dyDescent="0.3">
      <c r="A5047"/>
      <c r="B5047"/>
      <c r="C5047"/>
      <c r="D5047" s="145"/>
      <c r="E5047" s="146"/>
      <c r="F5047" s="1"/>
      <c r="G5047"/>
    </row>
    <row r="5048" spans="1:7" x14ac:dyDescent="0.3">
      <c r="A5048"/>
      <c r="B5048"/>
      <c r="C5048"/>
      <c r="D5048" s="145"/>
      <c r="E5048" s="146"/>
      <c r="F5048" s="1"/>
      <c r="G5048"/>
    </row>
    <row r="5049" spans="1:7" x14ac:dyDescent="0.3">
      <c r="A5049"/>
      <c r="B5049"/>
      <c r="C5049"/>
      <c r="D5049" s="145"/>
      <c r="E5049" s="146"/>
      <c r="F5049" s="1"/>
      <c r="G5049"/>
    </row>
    <row r="5050" spans="1:7" x14ac:dyDescent="0.3">
      <c r="A5050"/>
      <c r="B5050"/>
      <c r="C5050"/>
      <c r="D5050" s="145"/>
      <c r="E5050" s="146"/>
      <c r="F5050" s="1"/>
      <c r="G5050"/>
    </row>
    <row r="5051" spans="1:7" x14ac:dyDescent="0.3">
      <c r="A5051"/>
      <c r="B5051"/>
      <c r="C5051"/>
      <c r="D5051" s="145"/>
      <c r="E5051" s="146"/>
      <c r="F5051" s="1"/>
      <c r="G5051"/>
    </row>
    <row r="5052" spans="1:7" x14ac:dyDescent="0.3">
      <c r="A5052"/>
      <c r="B5052"/>
      <c r="C5052"/>
      <c r="D5052" s="145"/>
      <c r="E5052" s="146"/>
      <c r="F5052" s="1"/>
      <c r="G5052"/>
    </row>
    <row r="5053" spans="1:7" x14ac:dyDescent="0.3">
      <c r="A5053"/>
      <c r="B5053"/>
      <c r="C5053"/>
      <c r="D5053" s="145"/>
      <c r="E5053" s="146"/>
      <c r="F5053" s="1"/>
      <c r="G5053"/>
    </row>
    <row r="5054" spans="1:7" x14ac:dyDescent="0.3">
      <c r="A5054"/>
      <c r="B5054"/>
      <c r="C5054"/>
      <c r="D5054" s="145"/>
      <c r="E5054" s="146"/>
      <c r="F5054" s="1"/>
      <c r="G5054"/>
    </row>
    <row r="5055" spans="1:7" x14ac:dyDescent="0.3">
      <c r="A5055"/>
      <c r="B5055"/>
      <c r="C5055"/>
      <c r="D5055" s="145"/>
      <c r="E5055" s="146"/>
      <c r="F5055" s="1"/>
      <c r="G5055"/>
    </row>
    <row r="5056" spans="1:7" x14ac:dyDescent="0.3">
      <c r="A5056"/>
      <c r="B5056"/>
      <c r="C5056"/>
      <c r="D5056" s="145"/>
      <c r="E5056" s="146"/>
      <c r="F5056" s="1"/>
      <c r="G5056"/>
    </row>
    <row r="5057" spans="1:7" x14ac:dyDescent="0.3">
      <c r="A5057"/>
      <c r="B5057"/>
      <c r="C5057"/>
      <c r="D5057" s="145"/>
      <c r="E5057" s="146"/>
      <c r="F5057" s="1"/>
      <c r="G5057"/>
    </row>
    <row r="5058" spans="1:7" x14ac:dyDescent="0.3">
      <c r="A5058"/>
      <c r="B5058"/>
      <c r="C5058"/>
      <c r="D5058" s="145"/>
      <c r="E5058" s="146"/>
      <c r="F5058" s="1"/>
      <c r="G5058"/>
    </row>
    <row r="5059" spans="1:7" x14ac:dyDescent="0.3">
      <c r="A5059"/>
      <c r="B5059"/>
      <c r="C5059"/>
      <c r="D5059" s="145"/>
      <c r="E5059" s="146"/>
      <c r="F5059" s="1"/>
      <c r="G5059"/>
    </row>
    <row r="5060" spans="1:7" x14ac:dyDescent="0.3">
      <c r="A5060"/>
      <c r="B5060"/>
      <c r="C5060"/>
      <c r="D5060" s="145"/>
      <c r="E5060" s="146"/>
      <c r="F5060" s="1"/>
      <c r="G5060"/>
    </row>
    <row r="5061" spans="1:7" x14ac:dyDescent="0.3">
      <c r="A5061"/>
      <c r="B5061"/>
      <c r="C5061"/>
      <c r="D5061" s="145"/>
      <c r="E5061" s="146"/>
      <c r="F5061" s="1"/>
      <c r="G5061"/>
    </row>
    <row r="5062" spans="1:7" x14ac:dyDescent="0.3">
      <c r="A5062"/>
      <c r="B5062"/>
      <c r="C5062"/>
      <c r="D5062" s="145"/>
      <c r="E5062" s="146"/>
      <c r="F5062" s="1"/>
      <c r="G5062"/>
    </row>
    <row r="5063" spans="1:7" x14ac:dyDescent="0.3">
      <c r="A5063"/>
      <c r="B5063"/>
      <c r="C5063"/>
      <c r="D5063" s="145"/>
      <c r="E5063" s="146"/>
      <c r="F5063" s="1"/>
      <c r="G5063"/>
    </row>
    <row r="5064" spans="1:7" x14ac:dyDescent="0.3">
      <c r="A5064"/>
      <c r="B5064"/>
      <c r="C5064"/>
      <c r="D5064" s="145"/>
      <c r="E5064" s="146"/>
      <c r="F5064" s="1"/>
      <c r="G5064"/>
    </row>
    <row r="5065" spans="1:7" x14ac:dyDescent="0.3">
      <c r="A5065"/>
      <c r="B5065"/>
      <c r="C5065"/>
      <c r="D5065" s="145"/>
      <c r="E5065" s="146"/>
      <c r="F5065" s="1"/>
      <c r="G5065"/>
    </row>
    <row r="5066" spans="1:7" x14ac:dyDescent="0.3">
      <c r="A5066"/>
      <c r="B5066"/>
      <c r="C5066"/>
      <c r="D5066" s="145"/>
      <c r="E5066" s="146"/>
      <c r="F5066" s="1"/>
      <c r="G5066"/>
    </row>
    <row r="5067" spans="1:7" x14ac:dyDescent="0.3">
      <c r="A5067"/>
      <c r="B5067"/>
      <c r="C5067"/>
      <c r="D5067" s="145"/>
      <c r="E5067" s="146"/>
      <c r="F5067" s="1"/>
      <c r="G5067"/>
    </row>
    <row r="5068" spans="1:7" x14ac:dyDescent="0.3">
      <c r="A5068"/>
      <c r="B5068"/>
      <c r="C5068"/>
      <c r="D5068" s="145"/>
      <c r="E5068" s="146"/>
      <c r="F5068" s="1"/>
      <c r="G5068"/>
    </row>
    <row r="5069" spans="1:7" x14ac:dyDescent="0.3">
      <c r="A5069"/>
      <c r="B5069"/>
      <c r="C5069"/>
      <c r="D5069" s="145"/>
      <c r="E5069" s="146"/>
      <c r="F5069" s="1"/>
      <c r="G5069"/>
    </row>
    <row r="5070" spans="1:7" x14ac:dyDescent="0.3">
      <c r="A5070"/>
      <c r="B5070"/>
      <c r="C5070"/>
      <c r="D5070" s="145"/>
      <c r="E5070" s="146"/>
      <c r="F5070" s="1"/>
      <c r="G5070"/>
    </row>
    <row r="5071" spans="1:7" x14ac:dyDescent="0.3">
      <c r="A5071"/>
      <c r="B5071"/>
      <c r="C5071"/>
      <c r="D5071" s="145"/>
      <c r="E5071" s="146"/>
      <c r="F5071" s="1"/>
      <c r="G5071"/>
    </row>
    <row r="5072" spans="1:7" x14ac:dyDescent="0.3">
      <c r="A5072"/>
      <c r="B5072"/>
      <c r="C5072"/>
      <c r="D5072" s="145"/>
      <c r="E5072" s="146"/>
      <c r="F5072" s="1"/>
      <c r="G5072"/>
    </row>
    <row r="5073" spans="1:7" x14ac:dyDescent="0.3">
      <c r="A5073"/>
      <c r="B5073"/>
      <c r="C5073"/>
      <c r="D5073" s="145"/>
      <c r="E5073" s="146"/>
      <c r="F5073" s="1"/>
      <c r="G5073"/>
    </row>
    <row r="5074" spans="1:7" x14ac:dyDescent="0.3">
      <c r="A5074"/>
      <c r="B5074"/>
      <c r="C5074"/>
      <c r="D5074" s="145"/>
      <c r="E5074" s="146"/>
      <c r="F5074" s="1"/>
      <c r="G5074"/>
    </row>
    <row r="5075" spans="1:7" x14ac:dyDescent="0.3">
      <c r="A5075"/>
      <c r="B5075"/>
      <c r="C5075"/>
      <c r="D5075" s="145"/>
      <c r="E5075" s="146"/>
      <c r="F5075" s="1"/>
      <c r="G5075"/>
    </row>
    <row r="5076" spans="1:7" x14ac:dyDescent="0.3">
      <c r="A5076"/>
      <c r="B5076"/>
      <c r="C5076"/>
      <c r="D5076" s="145"/>
      <c r="E5076" s="146"/>
      <c r="F5076" s="1"/>
      <c r="G5076"/>
    </row>
    <row r="5077" spans="1:7" x14ac:dyDescent="0.3">
      <c r="A5077"/>
      <c r="B5077"/>
      <c r="C5077"/>
      <c r="D5077" s="145"/>
      <c r="E5077" s="146"/>
      <c r="F5077" s="1"/>
      <c r="G5077"/>
    </row>
    <row r="5078" spans="1:7" x14ac:dyDescent="0.3">
      <c r="A5078"/>
      <c r="B5078"/>
      <c r="C5078"/>
      <c r="D5078" s="145"/>
      <c r="E5078" s="146"/>
      <c r="F5078" s="1"/>
      <c r="G5078"/>
    </row>
    <row r="5079" spans="1:7" x14ac:dyDescent="0.3">
      <c r="A5079"/>
      <c r="B5079"/>
      <c r="C5079"/>
      <c r="D5079" s="145"/>
      <c r="E5079" s="146"/>
      <c r="F5079" s="1"/>
      <c r="G5079"/>
    </row>
    <row r="5080" spans="1:7" x14ac:dyDescent="0.3">
      <c r="A5080"/>
      <c r="B5080"/>
      <c r="C5080"/>
      <c r="D5080" s="145"/>
      <c r="E5080" s="146"/>
      <c r="F5080" s="1"/>
      <c r="G5080"/>
    </row>
    <row r="5081" spans="1:7" x14ac:dyDescent="0.3">
      <c r="A5081"/>
      <c r="B5081"/>
      <c r="C5081"/>
      <c r="D5081" s="145"/>
      <c r="E5081" s="146"/>
      <c r="F5081" s="1"/>
      <c r="G5081"/>
    </row>
    <row r="5082" spans="1:7" x14ac:dyDescent="0.3">
      <c r="A5082"/>
      <c r="B5082"/>
      <c r="C5082"/>
      <c r="D5082" s="145"/>
      <c r="E5082" s="146"/>
      <c r="F5082" s="1"/>
      <c r="G5082"/>
    </row>
    <row r="5083" spans="1:7" x14ac:dyDescent="0.3">
      <c r="A5083"/>
      <c r="B5083"/>
      <c r="C5083"/>
      <c r="D5083" s="145"/>
      <c r="E5083" s="146"/>
      <c r="F5083" s="1"/>
      <c r="G5083"/>
    </row>
    <row r="5084" spans="1:7" x14ac:dyDescent="0.3">
      <c r="A5084"/>
      <c r="B5084"/>
      <c r="C5084"/>
      <c r="D5084" s="145"/>
      <c r="E5084" s="146"/>
      <c r="F5084" s="1"/>
      <c r="G5084"/>
    </row>
    <row r="5085" spans="1:7" x14ac:dyDescent="0.3">
      <c r="A5085"/>
      <c r="B5085"/>
      <c r="C5085"/>
      <c r="D5085" s="145"/>
      <c r="E5085" s="146"/>
      <c r="F5085" s="1"/>
      <c r="G5085"/>
    </row>
    <row r="5086" spans="1:7" x14ac:dyDescent="0.3">
      <c r="A5086"/>
      <c r="B5086"/>
      <c r="C5086"/>
      <c r="D5086" s="145"/>
      <c r="E5086" s="146"/>
      <c r="F5086" s="1"/>
      <c r="G5086"/>
    </row>
    <row r="5087" spans="1:7" x14ac:dyDescent="0.3">
      <c r="A5087"/>
      <c r="B5087"/>
      <c r="C5087"/>
      <c r="D5087" s="145"/>
      <c r="E5087" s="146"/>
      <c r="F5087" s="1"/>
      <c r="G5087"/>
    </row>
    <row r="5088" spans="1:7" x14ac:dyDescent="0.3">
      <c r="A5088"/>
      <c r="B5088"/>
      <c r="C5088"/>
      <c r="D5088" s="145"/>
      <c r="E5088" s="146"/>
      <c r="F5088" s="1"/>
      <c r="G5088"/>
    </row>
    <row r="5089" spans="1:7" x14ac:dyDescent="0.3">
      <c r="A5089"/>
      <c r="B5089"/>
      <c r="C5089"/>
      <c r="D5089" s="145"/>
      <c r="E5089" s="146"/>
      <c r="F5089" s="1"/>
      <c r="G5089"/>
    </row>
    <row r="5090" spans="1:7" x14ac:dyDescent="0.3">
      <c r="A5090"/>
      <c r="B5090"/>
      <c r="C5090"/>
      <c r="D5090" s="145"/>
      <c r="E5090" s="146"/>
      <c r="F5090" s="1"/>
      <c r="G5090"/>
    </row>
    <row r="5091" spans="1:7" x14ac:dyDescent="0.3">
      <c r="A5091"/>
      <c r="B5091"/>
      <c r="C5091"/>
      <c r="D5091" s="145"/>
      <c r="E5091" s="146"/>
      <c r="F5091" s="1"/>
      <c r="G5091"/>
    </row>
    <row r="5092" spans="1:7" x14ac:dyDescent="0.3">
      <c r="A5092"/>
      <c r="B5092"/>
      <c r="C5092"/>
      <c r="D5092" s="145"/>
      <c r="E5092" s="146"/>
      <c r="F5092" s="1"/>
      <c r="G5092"/>
    </row>
    <row r="5093" spans="1:7" x14ac:dyDescent="0.3">
      <c r="A5093"/>
      <c r="B5093"/>
      <c r="C5093"/>
      <c r="D5093" s="145"/>
      <c r="E5093" s="146"/>
      <c r="F5093" s="1"/>
      <c r="G5093"/>
    </row>
    <row r="5094" spans="1:7" x14ac:dyDescent="0.3">
      <c r="A5094"/>
      <c r="B5094"/>
      <c r="C5094"/>
      <c r="D5094" s="145"/>
      <c r="E5094" s="146"/>
      <c r="F5094" s="1"/>
      <c r="G5094"/>
    </row>
    <row r="5095" spans="1:7" x14ac:dyDescent="0.3">
      <c r="A5095"/>
      <c r="B5095"/>
      <c r="C5095"/>
      <c r="D5095" s="145"/>
      <c r="E5095" s="146"/>
      <c r="F5095" s="1"/>
      <c r="G5095"/>
    </row>
    <row r="5096" spans="1:7" x14ac:dyDescent="0.3">
      <c r="A5096"/>
      <c r="B5096"/>
      <c r="C5096"/>
      <c r="D5096" s="145"/>
      <c r="E5096" s="146"/>
      <c r="F5096" s="1"/>
      <c r="G5096"/>
    </row>
    <row r="5097" spans="1:7" x14ac:dyDescent="0.3">
      <c r="A5097"/>
      <c r="B5097"/>
      <c r="C5097"/>
      <c r="D5097" s="145"/>
      <c r="E5097" s="146"/>
      <c r="F5097" s="1"/>
      <c r="G5097"/>
    </row>
    <row r="5098" spans="1:7" x14ac:dyDescent="0.3">
      <c r="A5098"/>
      <c r="B5098"/>
      <c r="C5098"/>
      <c r="D5098" s="145"/>
      <c r="E5098" s="146"/>
      <c r="F5098" s="1"/>
      <c r="G5098"/>
    </row>
    <row r="5099" spans="1:7" x14ac:dyDescent="0.3">
      <c r="A5099"/>
      <c r="B5099"/>
      <c r="C5099"/>
      <c r="D5099" s="145"/>
      <c r="E5099" s="146"/>
      <c r="F5099" s="1"/>
      <c r="G5099"/>
    </row>
    <row r="5100" spans="1:7" x14ac:dyDescent="0.3">
      <c r="A5100"/>
      <c r="B5100"/>
      <c r="C5100"/>
      <c r="D5100" s="145"/>
      <c r="E5100" s="146"/>
      <c r="F5100" s="1"/>
      <c r="G5100"/>
    </row>
    <row r="5101" spans="1:7" x14ac:dyDescent="0.3">
      <c r="A5101"/>
      <c r="B5101"/>
      <c r="C5101"/>
      <c r="D5101" s="145"/>
      <c r="E5101" s="146"/>
      <c r="F5101" s="1"/>
      <c r="G5101"/>
    </row>
    <row r="5102" spans="1:7" x14ac:dyDescent="0.3">
      <c r="A5102"/>
      <c r="B5102"/>
      <c r="C5102"/>
      <c r="D5102" s="145"/>
      <c r="E5102" s="146"/>
      <c r="F5102" s="1"/>
      <c r="G5102"/>
    </row>
    <row r="5103" spans="1:7" x14ac:dyDescent="0.3">
      <c r="A5103"/>
      <c r="B5103"/>
      <c r="C5103"/>
      <c r="D5103" s="145"/>
      <c r="E5103" s="146"/>
      <c r="F5103" s="1"/>
      <c r="G5103"/>
    </row>
    <row r="5104" spans="1:7" x14ac:dyDescent="0.3">
      <c r="A5104"/>
      <c r="B5104"/>
      <c r="C5104"/>
      <c r="D5104" s="145"/>
      <c r="E5104" s="146"/>
      <c r="F5104" s="1"/>
      <c r="G5104"/>
    </row>
    <row r="5105" spans="1:7" x14ac:dyDescent="0.3">
      <c r="A5105"/>
      <c r="B5105"/>
      <c r="C5105"/>
      <c r="D5105" s="145"/>
      <c r="E5105" s="146"/>
      <c r="F5105" s="1"/>
      <c r="G5105"/>
    </row>
    <row r="5106" spans="1:7" x14ac:dyDescent="0.3">
      <c r="A5106"/>
      <c r="B5106"/>
      <c r="C5106"/>
      <c r="D5106" s="145"/>
      <c r="E5106" s="146"/>
      <c r="F5106" s="1"/>
      <c r="G5106"/>
    </row>
    <row r="5107" spans="1:7" x14ac:dyDescent="0.3">
      <c r="A5107"/>
      <c r="B5107"/>
      <c r="C5107"/>
      <c r="D5107" s="145"/>
      <c r="E5107" s="146"/>
      <c r="F5107" s="1"/>
      <c r="G5107"/>
    </row>
    <row r="5108" spans="1:7" x14ac:dyDescent="0.3">
      <c r="A5108"/>
      <c r="B5108"/>
      <c r="C5108"/>
      <c r="D5108" s="145"/>
      <c r="E5108" s="146"/>
      <c r="F5108" s="1"/>
      <c r="G5108"/>
    </row>
    <row r="5109" spans="1:7" x14ac:dyDescent="0.3">
      <c r="A5109"/>
      <c r="B5109"/>
      <c r="C5109"/>
      <c r="D5109" s="145"/>
      <c r="E5109" s="146"/>
      <c r="F5109" s="1"/>
      <c r="G5109"/>
    </row>
    <row r="5110" spans="1:7" x14ac:dyDescent="0.3">
      <c r="A5110"/>
      <c r="B5110"/>
      <c r="C5110"/>
      <c r="D5110" s="145"/>
      <c r="E5110" s="146"/>
      <c r="F5110" s="1"/>
      <c r="G5110"/>
    </row>
    <row r="5111" spans="1:7" x14ac:dyDescent="0.3">
      <c r="A5111"/>
      <c r="B5111"/>
      <c r="C5111"/>
      <c r="D5111" s="145"/>
      <c r="E5111" s="146"/>
      <c r="F5111" s="1"/>
      <c r="G5111"/>
    </row>
    <row r="5112" spans="1:7" x14ac:dyDescent="0.3">
      <c r="A5112"/>
      <c r="B5112"/>
      <c r="C5112"/>
      <c r="D5112" s="145"/>
      <c r="E5112" s="146"/>
      <c r="F5112" s="1"/>
      <c r="G5112"/>
    </row>
    <row r="5113" spans="1:7" x14ac:dyDescent="0.3">
      <c r="A5113"/>
      <c r="B5113"/>
      <c r="C5113"/>
      <c r="D5113" s="145"/>
      <c r="E5113" s="146"/>
      <c r="F5113" s="1"/>
      <c r="G5113"/>
    </row>
    <row r="5114" spans="1:7" x14ac:dyDescent="0.3">
      <c r="A5114"/>
      <c r="B5114"/>
      <c r="C5114"/>
      <c r="D5114" s="145"/>
      <c r="E5114" s="146"/>
      <c r="F5114" s="1"/>
      <c r="G5114"/>
    </row>
    <row r="5115" spans="1:7" x14ac:dyDescent="0.3">
      <c r="A5115"/>
      <c r="B5115"/>
      <c r="C5115"/>
      <c r="D5115" s="145"/>
      <c r="E5115" s="146"/>
      <c r="F5115" s="1"/>
      <c r="G5115"/>
    </row>
    <row r="5116" spans="1:7" x14ac:dyDescent="0.3">
      <c r="A5116"/>
      <c r="B5116"/>
      <c r="C5116"/>
      <c r="D5116" s="145"/>
      <c r="E5116" s="146"/>
      <c r="F5116" s="1"/>
      <c r="G5116"/>
    </row>
    <row r="5117" spans="1:7" x14ac:dyDescent="0.3">
      <c r="A5117"/>
      <c r="B5117"/>
      <c r="C5117"/>
      <c r="D5117" s="145"/>
      <c r="E5117" s="146"/>
      <c r="F5117" s="1"/>
      <c r="G5117"/>
    </row>
    <row r="5118" spans="1:7" x14ac:dyDescent="0.3">
      <c r="A5118"/>
      <c r="B5118"/>
      <c r="C5118"/>
      <c r="D5118" s="145"/>
      <c r="E5118" s="146"/>
      <c r="F5118" s="1"/>
      <c r="G5118"/>
    </row>
    <row r="5119" spans="1:7" x14ac:dyDescent="0.3">
      <c r="A5119"/>
      <c r="B5119"/>
      <c r="C5119"/>
      <c r="D5119" s="145"/>
      <c r="E5119" s="146"/>
      <c r="F5119" s="1"/>
      <c r="G5119"/>
    </row>
    <row r="5120" spans="1:7" x14ac:dyDescent="0.3">
      <c r="A5120"/>
      <c r="B5120"/>
      <c r="C5120"/>
      <c r="D5120" s="145"/>
      <c r="E5120" s="146"/>
      <c r="F5120" s="1"/>
      <c r="G5120"/>
    </row>
    <row r="5121" spans="1:7" x14ac:dyDescent="0.3">
      <c r="A5121"/>
      <c r="B5121"/>
      <c r="C5121"/>
      <c r="D5121" s="145"/>
      <c r="E5121" s="146"/>
      <c r="F5121" s="1"/>
      <c r="G5121"/>
    </row>
    <row r="5122" spans="1:7" x14ac:dyDescent="0.3">
      <c r="A5122"/>
      <c r="B5122"/>
      <c r="C5122"/>
      <c r="D5122" s="145"/>
      <c r="E5122" s="146"/>
      <c r="F5122" s="1"/>
      <c r="G5122"/>
    </row>
    <row r="5123" spans="1:7" x14ac:dyDescent="0.3">
      <c r="A5123"/>
      <c r="B5123"/>
      <c r="C5123"/>
      <c r="D5123" s="145"/>
      <c r="E5123" s="146"/>
      <c r="F5123" s="1"/>
      <c r="G5123"/>
    </row>
    <row r="5124" spans="1:7" x14ac:dyDescent="0.3">
      <c r="A5124"/>
      <c r="B5124"/>
      <c r="C5124"/>
      <c r="D5124" s="145"/>
      <c r="E5124" s="146"/>
      <c r="F5124" s="1"/>
      <c r="G5124"/>
    </row>
    <row r="5125" spans="1:7" x14ac:dyDescent="0.3">
      <c r="A5125"/>
      <c r="B5125"/>
      <c r="C5125"/>
      <c r="D5125" s="145"/>
      <c r="E5125" s="146"/>
      <c r="F5125" s="1"/>
      <c r="G5125"/>
    </row>
    <row r="5126" spans="1:7" x14ac:dyDescent="0.3">
      <c r="A5126"/>
      <c r="B5126"/>
      <c r="C5126"/>
      <c r="D5126" s="145"/>
      <c r="E5126" s="146"/>
      <c r="F5126" s="1"/>
      <c r="G5126"/>
    </row>
    <row r="5127" spans="1:7" x14ac:dyDescent="0.3">
      <c r="A5127"/>
      <c r="B5127"/>
      <c r="C5127"/>
      <c r="D5127" s="145"/>
      <c r="E5127" s="146"/>
      <c r="F5127" s="1"/>
      <c r="G5127"/>
    </row>
    <row r="5128" spans="1:7" x14ac:dyDescent="0.3">
      <c r="A5128"/>
      <c r="B5128"/>
      <c r="C5128"/>
      <c r="D5128" s="145"/>
      <c r="E5128" s="146"/>
      <c r="F5128" s="1"/>
      <c r="G5128"/>
    </row>
    <row r="5129" spans="1:7" x14ac:dyDescent="0.3">
      <c r="A5129"/>
      <c r="B5129"/>
      <c r="C5129"/>
      <c r="D5129" s="145"/>
      <c r="E5129" s="146"/>
      <c r="F5129" s="1"/>
      <c r="G5129"/>
    </row>
    <row r="5130" spans="1:7" x14ac:dyDescent="0.3">
      <c r="A5130"/>
      <c r="B5130"/>
      <c r="C5130"/>
      <c r="D5130" s="145"/>
      <c r="E5130" s="146"/>
      <c r="F5130" s="1"/>
      <c r="G5130"/>
    </row>
    <row r="5131" spans="1:7" x14ac:dyDescent="0.3">
      <c r="A5131"/>
      <c r="B5131"/>
      <c r="C5131"/>
      <c r="D5131" s="145"/>
      <c r="E5131" s="146"/>
      <c r="F5131" s="1"/>
      <c r="G5131"/>
    </row>
    <row r="5132" spans="1:7" x14ac:dyDescent="0.3">
      <c r="A5132"/>
      <c r="B5132"/>
      <c r="C5132"/>
      <c r="D5132" s="145"/>
      <c r="E5132" s="146"/>
      <c r="F5132" s="1"/>
      <c r="G5132"/>
    </row>
    <row r="5133" spans="1:7" x14ac:dyDescent="0.3">
      <c r="A5133"/>
      <c r="B5133"/>
      <c r="C5133"/>
      <c r="D5133" s="145"/>
      <c r="E5133" s="146"/>
      <c r="F5133" s="1"/>
      <c r="G5133"/>
    </row>
    <row r="5134" spans="1:7" x14ac:dyDescent="0.3">
      <c r="A5134"/>
      <c r="B5134"/>
      <c r="C5134"/>
      <c r="D5134" s="145"/>
      <c r="E5134" s="146"/>
      <c r="F5134" s="1"/>
      <c r="G5134"/>
    </row>
    <row r="5135" spans="1:7" x14ac:dyDescent="0.3">
      <c r="A5135"/>
      <c r="B5135"/>
      <c r="C5135"/>
      <c r="D5135" s="145"/>
      <c r="E5135" s="146"/>
      <c r="F5135" s="1"/>
      <c r="G5135"/>
    </row>
    <row r="5136" spans="1:7" x14ac:dyDescent="0.3">
      <c r="A5136"/>
      <c r="B5136"/>
      <c r="C5136"/>
      <c r="D5136" s="145"/>
      <c r="E5136" s="146"/>
      <c r="F5136" s="1"/>
      <c r="G5136"/>
    </row>
    <row r="5137" spans="1:7" x14ac:dyDescent="0.3">
      <c r="A5137"/>
      <c r="B5137"/>
      <c r="C5137"/>
      <c r="D5137" s="145"/>
      <c r="E5137" s="146"/>
      <c r="F5137" s="1"/>
      <c r="G5137"/>
    </row>
    <row r="5138" spans="1:7" x14ac:dyDescent="0.3">
      <c r="A5138"/>
      <c r="B5138"/>
      <c r="C5138"/>
      <c r="D5138" s="145"/>
      <c r="E5138" s="146"/>
      <c r="F5138" s="1"/>
      <c r="G5138"/>
    </row>
    <row r="5139" spans="1:7" x14ac:dyDescent="0.3">
      <c r="A5139"/>
      <c r="B5139"/>
      <c r="C5139"/>
      <c r="D5139" s="145"/>
      <c r="E5139" s="146"/>
      <c r="F5139" s="1"/>
      <c r="G5139"/>
    </row>
    <row r="5140" spans="1:7" x14ac:dyDescent="0.3">
      <c r="A5140"/>
      <c r="B5140"/>
      <c r="C5140"/>
      <c r="D5140" s="145"/>
      <c r="E5140" s="146"/>
      <c r="F5140" s="1"/>
      <c r="G5140"/>
    </row>
    <row r="5141" spans="1:7" x14ac:dyDescent="0.3">
      <c r="A5141"/>
      <c r="B5141"/>
      <c r="C5141"/>
      <c r="D5141" s="145"/>
      <c r="E5141" s="146"/>
      <c r="F5141" s="1"/>
      <c r="G5141"/>
    </row>
    <row r="5142" spans="1:7" x14ac:dyDescent="0.3">
      <c r="A5142"/>
      <c r="B5142"/>
      <c r="C5142"/>
      <c r="D5142" s="145"/>
      <c r="E5142" s="146"/>
      <c r="F5142" s="1"/>
      <c r="G5142"/>
    </row>
    <row r="5143" spans="1:7" x14ac:dyDescent="0.3">
      <c r="A5143"/>
      <c r="B5143"/>
      <c r="C5143"/>
      <c r="D5143" s="145"/>
      <c r="E5143" s="146"/>
      <c r="F5143" s="1"/>
      <c r="G5143"/>
    </row>
    <row r="5144" spans="1:7" x14ac:dyDescent="0.3">
      <c r="A5144"/>
      <c r="B5144"/>
      <c r="C5144"/>
      <c r="D5144" s="145"/>
      <c r="E5144" s="146"/>
      <c r="F5144" s="1"/>
      <c r="G5144"/>
    </row>
    <row r="5145" spans="1:7" x14ac:dyDescent="0.3">
      <c r="A5145"/>
      <c r="B5145"/>
      <c r="C5145"/>
      <c r="D5145" s="145"/>
      <c r="E5145" s="146"/>
      <c r="F5145" s="1"/>
      <c r="G5145"/>
    </row>
    <row r="5146" spans="1:7" x14ac:dyDescent="0.3">
      <c r="A5146"/>
      <c r="B5146"/>
      <c r="C5146"/>
      <c r="D5146" s="145"/>
      <c r="E5146" s="146"/>
      <c r="F5146" s="1"/>
      <c r="G5146"/>
    </row>
    <row r="5147" spans="1:7" x14ac:dyDescent="0.3">
      <c r="A5147"/>
      <c r="B5147"/>
      <c r="C5147"/>
      <c r="D5147" s="145"/>
      <c r="E5147" s="146"/>
      <c r="F5147" s="1"/>
      <c r="G5147"/>
    </row>
    <row r="5148" spans="1:7" x14ac:dyDescent="0.3">
      <c r="A5148"/>
      <c r="B5148"/>
      <c r="C5148"/>
      <c r="D5148" s="145"/>
      <c r="E5148" s="146"/>
      <c r="F5148" s="1"/>
      <c r="G5148"/>
    </row>
    <row r="5149" spans="1:7" x14ac:dyDescent="0.3">
      <c r="A5149"/>
      <c r="B5149"/>
      <c r="C5149"/>
      <c r="D5149" s="145"/>
      <c r="E5149" s="146"/>
      <c r="F5149" s="1"/>
      <c r="G5149"/>
    </row>
    <row r="5150" spans="1:7" x14ac:dyDescent="0.3">
      <c r="A5150"/>
      <c r="B5150"/>
      <c r="C5150"/>
      <c r="D5150" s="145"/>
      <c r="E5150" s="146"/>
      <c r="F5150" s="1"/>
      <c r="G5150"/>
    </row>
    <row r="5151" spans="1:7" x14ac:dyDescent="0.3">
      <c r="A5151"/>
      <c r="B5151"/>
      <c r="C5151"/>
      <c r="D5151" s="145"/>
      <c r="E5151" s="146"/>
      <c r="F5151" s="1"/>
      <c r="G5151"/>
    </row>
    <row r="5152" spans="1:7" x14ac:dyDescent="0.3">
      <c r="A5152"/>
      <c r="B5152"/>
      <c r="C5152"/>
      <c r="D5152" s="145"/>
      <c r="E5152" s="146"/>
      <c r="F5152" s="1"/>
      <c r="G5152"/>
    </row>
    <row r="5153" spans="1:7" x14ac:dyDescent="0.3">
      <c r="A5153"/>
      <c r="B5153"/>
      <c r="C5153"/>
      <c r="D5153" s="145"/>
      <c r="E5153" s="146"/>
      <c r="F5153" s="1"/>
      <c r="G5153"/>
    </row>
    <row r="5154" spans="1:7" x14ac:dyDescent="0.3">
      <c r="A5154"/>
      <c r="B5154"/>
      <c r="C5154"/>
      <c r="D5154" s="145"/>
      <c r="E5154" s="146"/>
      <c r="F5154" s="1"/>
      <c r="G5154"/>
    </row>
    <row r="5155" spans="1:7" x14ac:dyDescent="0.3">
      <c r="A5155"/>
      <c r="B5155"/>
      <c r="C5155"/>
      <c r="D5155" s="145"/>
      <c r="E5155" s="146"/>
      <c r="F5155" s="1"/>
      <c r="G5155"/>
    </row>
    <row r="5156" spans="1:7" x14ac:dyDescent="0.3">
      <c r="A5156"/>
      <c r="B5156"/>
      <c r="C5156"/>
      <c r="D5156" s="145"/>
      <c r="E5156" s="146"/>
      <c r="F5156" s="1"/>
      <c r="G5156"/>
    </row>
    <row r="5157" spans="1:7" x14ac:dyDescent="0.3">
      <c r="A5157"/>
      <c r="B5157"/>
      <c r="C5157"/>
      <c r="D5157" s="145"/>
      <c r="E5157" s="146"/>
      <c r="F5157" s="1"/>
      <c r="G5157"/>
    </row>
    <row r="5158" spans="1:7" x14ac:dyDescent="0.3">
      <c r="A5158"/>
      <c r="B5158"/>
      <c r="C5158"/>
      <c r="D5158" s="145"/>
      <c r="E5158" s="146"/>
      <c r="F5158" s="1"/>
      <c r="G5158"/>
    </row>
    <row r="5159" spans="1:7" x14ac:dyDescent="0.3">
      <c r="A5159"/>
      <c r="B5159"/>
      <c r="C5159"/>
      <c r="D5159" s="145"/>
      <c r="E5159" s="146"/>
      <c r="F5159" s="1"/>
      <c r="G5159"/>
    </row>
    <row r="5160" spans="1:7" x14ac:dyDescent="0.3">
      <c r="A5160"/>
      <c r="B5160"/>
      <c r="C5160"/>
      <c r="D5160" s="145"/>
      <c r="E5160" s="146"/>
      <c r="F5160" s="1"/>
      <c r="G5160"/>
    </row>
    <row r="5161" spans="1:7" x14ac:dyDescent="0.3">
      <c r="A5161"/>
      <c r="B5161"/>
      <c r="C5161"/>
      <c r="D5161" s="145"/>
      <c r="E5161" s="146"/>
      <c r="F5161" s="1"/>
      <c r="G5161"/>
    </row>
    <row r="5162" spans="1:7" x14ac:dyDescent="0.3">
      <c r="A5162"/>
      <c r="B5162"/>
      <c r="C5162"/>
      <c r="D5162" s="145"/>
      <c r="E5162" s="146"/>
      <c r="F5162" s="1"/>
      <c r="G5162"/>
    </row>
    <row r="5163" spans="1:7" x14ac:dyDescent="0.3">
      <c r="A5163"/>
      <c r="B5163"/>
      <c r="C5163"/>
      <c r="D5163" s="145"/>
      <c r="E5163" s="146"/>
      <c r="F5163" s="1"/>
      <c r="G5163"/>
    </row>
    <row r="5164" spans="1:7" x14ac:dyDescent="0.3">
      <c r="A5164"/>
      <c r="B5164"/>
      <c r="C5164"/>
      <c r="D5164" s="145"/>
      <c r="E5164" s="146"/>
      <c r="F5164" s="1"/>
      <c r="G5164"/>
    </row>
    <row r="5165" spans="1:7" x14ac:dyDescent="0.3">
      <c r="A5165"/>
      <c r="B5165"/>
      <c r="C5165"/>
      <c r="D5165" s="145"/>
      <c r="E5165" s="146"/>
      <c r="F5165" s="1"/>
      <c r="G5165"/>
    </row>
    <row r="5166" spans="1:7" x14ac:dyDescent="0.3">
      <c r="A5166"/>
      <c r="B5166"/>
      <c r="C5166"/>
      <c r="D5166" s="145"/>
      <c r="E5166" s="146"/>
      <c r="F5166" s="1"/>
      <c r="G5166"/>
    </row>
    <row r="5167" spans="1:7" x14ac:dyDescent="0.3">
      <c r="A5167"/>
      <c r="B5167"/>
      <c r="C5167"/>
      <c r="D5167" s="145"/>
      <c r="E5167" s="146"/>
      <c r="F5167" s="1"/>
      <c r="G5167"/>
    </row>
    <row r="5168" spans="1:7" x14ac:dyDescent="0.3">
      <c r="A5168"/>
      <c r="B5168"/>
      <c r="C5168"/>
      <c r="D5168" s="145"/>
      <c r="E5168" s="146"/>
      <c r="F5168" s="1"/>
      <c r="G5168"/>
    </row>
    <row r="5169" spans="1:7" x14ac:dyDescent="0.3">
      <c r="A5169"/>
      <c r="B5169"/>
      <c r="C5169"/>
      <c r="D5169" s="145"/>
      <c r="E5169" s="146"/>
      <c r="F5169" s="1"/>
      <c r="G5169"/>
    </row>
    <row r="5170" spans="1:7" x14ac:dyDescent="0.3">
      <c r="A5170"/>
      <c r="B5170"/>
      <c r="C5170"/>
      <c r="D5170" s="145"/>
      <c r="E5170" s="146"/>
      <c r="F5170" s="1"/>
      <c r="G5170"/>
    </row>
    <row r="5171" spans="1:7" x14ac:dyDescent="0.3">
      <c r="A5171"/>
      <c r="B5171"/>
      <c r="C5171"/>
      <c r="D5171" s="145"/>
      <c r="E5171" s="146"/>
      <c r="F5171" s="1"/>
      <c r="G5171"/>
    </row>
    <row r="5172" spans="1:7" x14ac:dyDescent="0.3">
      <c r="A5172"/>
      <c r="B5172"/>
      <c r="C5172"/>
      <c r="D5172" s="145"/>
      <c r="E5172" s="146"/>
      <c r="F5172" s="1"/>
      <c r="G5172"/>
    </row>
    <row r="5173" spans="1:7" x14ac:dyDescent="0.3">
      <c r="A5173"/>
      <c r="B5173"/>
      <c r="C5173"/>
      <c r="D5173" s="145"/>
      <c r="E5173" s="146"/>
      <c r="F5173" s="1"/>
      <c r="G5173"/>
    </row>
    <row r="5174" spans="1:7" x14ac:dyDescent="0.3">
      <c r="A5174"/>
      <c r="B5174"/>
      <c r="C5174"/>
      <c r="D5174" s="145"/>
      <c r="E5174" s="146"/>
      <c r="F5174" s="1"/>
      <c r="G5174"/>
    </row>
    <row r="5175" spans="1:7" x14ac:dyDescent="0.3">
      <c r="A5175"/>
      <c r="B5175"/>
      <c r="C5175"/>
      <c r="D5175" s="145"/>
      <c r="E5175" s="146"/>
      <c r="F5175" s="1"/>
      <c r="G5175"/>
    </row>
    <row r="5176" spans="1:7" x14ac:dyDescent="0.3">
      <c r="A5176"/>
      <c r="B5176"/>
      <c r="C5176"/>
      <c r="D5176" s="145"/>
      <c r="E5176" s="146"/>
      <c r="F5176" s="1"/>
      <c r="G5176"/>
    </row>
    <row r="5177" spans="1:7" x14ac:dyDescent="0.3">
      <c r="A5177"/>
      <c r="B5177"/>
      <c r="C5177"/>
      <c r="D5177" s="145"/>
      <c r="E5177" s="146"/>
      <c r="F5177" s="1"/>
      <c r="G5177"/>
    </row>
    <row r="5178" spans="1:7" x14ac:dyDescent="0.3">
      <c r="A5178"/>
      <c r="B5178"/>
      <c r="C5178"/>
      <c r="D5178" s="145"/>
      <c r="E5178" s="146"/>
      <c r="F5178" s="1"/>
      <c r="G5178"/>
    </row>
    <row r="5179" spans="1:7" x14ac:dyDescent="0.3">
      <c r="A5179"/>
      <c r="B5179"/>
      <c r="C5179"/>
      <c r="D5179" s="145"/>
      <c r="E5179" s="146"/>
      <c r="F5179" s="1"/>
      <c r="G5179"/>
    </row>
    <row r="5180" spans="1:7" x14ac:dyDescent="0.3">
      <c r="A5180"/>
      <c r="B5180"/>
      <c r="C5180"/>
      <c r="D5180" s="145"/>
      <c r="E5180" s="146"/>
      <c r="F5180" s="1"/>
      <c r="G5180"/>
    </row>
    <row r="5181" spans="1:7" x14ac:dyDescent="0.3">
      <c r="A5181"/>
      <c r="B5181"/>
      <c r="C5181"/>
      <c r="D5181" s="145"/>
      <c r="E5181" s="146"/>
      <c r="F5181" s="1"/>
      <c r="G5181"/>
    </row>
    <row r="5182" spans="1:7" x14ac:dyDescent="0.3">
      <c r="A5182"/>
      <c r="B5182"/>
      <c r="C5182"/>
      <c r="D5182" s="145"/>
      <c r="E5182" s="146"/>
      <c r="F5182" s="1"/>
      <c r="G5182"/>
    </row>
    <row r="5183" spans="1:7" x14ac:dyDescent="0.3">
      <c r="A5183"/>
      <c r="B5183"/>
      <c r="C5183"/>
      <c r="D5183" s="145"/>
      <c r="E5183" s="146"/>
      <c r="F5183" s="1"/>
      <c r="G5183"/>
    </row>
    <row r="5184" spans="1:7" x14ac:dyDescent="0.3">
      <c r="A5184"/>
      <c r="B5184"/>
      <c r="C5184"/>
      <c r="D5184" s="145"/>
      <c r="E5184" s="146"/>
      <c r="F5184" s="1"/>
      <c r="G5184"/>
    </row>
    <row r="5185" spans="1:7" x14ac:dyDescent="0.3">
      <c r="A5185"/>
      <c r="B5185"/>
      <c r="C5185"/>
      <c r="D5185" s="145"/>
      <c r="E5185" s="146"/>
      <c r="F5185" s="1"/>
      <c r="G5185"/>
    </row>
    <row r="5186" spans="1:7" x14ac:dyDescent="0.3">
      <c r="A5186"/>
      <c r="B5186"/>
      <c r="C5186"/>
      <c r="D5186" s="145"/>
      <c r="E5186" s="146"/>
      <c r="F5186" s="1"/>
      <c r="G5186"/>
    </row>
    <row r="5187" spans="1:7" x14ac:dyDescent="0.3">
      <c r="A5187"/>
      <c r="B5187"/>
      <c r="C5187"/>
      <c r="D5187" s="145"/>
      <c r="E5187" s="146"/>
      <c r="F5187" s="1"/>
      <c r="G5187"/>
    </row>
    <row r="5188" spans="1:7" x14ac:dyDescent="0.3">
      <c r="A5188"/>
      <c r="B5188"/>
      <c r="C5188"/>
      <c r="D5188" s="145"/>
      <c r="E5188" s="146"/>
      <c r="F5188" s="1"/>
      <c r="G5188"/>
    </row>
    <row r="5189" spans="1:7" x14ac:dyDescent="0.3">
      <c r="A5189"/>
      <c r="B5189"/>
      <c r="C5189"/>
      <c r="D5189" s="145"/>
      <c r="E5189" s="146"/>
      <c r="F5189" s="1"/>
      <c r="G5189"/>
    </row>
    <row r="5190" spans="1:7" x14ac:dyDescent="0.3">
      <c r="A5190"/>
      <c r="B5190"/>
      <c r="C5190"/>
      <c r="D5190" s="145"/>
      <c r="E5190" s="146"/>
      <c r="F5190" s="1"/>
      <c r="G5190"/>
    </row>
    <row r="5191" spans="1:7" x14ac:dyDescent="0.3">
      <c r="A5191"/>
      <c r="B5191"/>
      <c r="C5191"/>
      <c r="D5191" s="145"/>
      <c r="E5191" s="146"/>
      <c r="F5191" s="1"/>
      <c r="G5191"/>
    </row>
    <row r="5192" spans="1:7" x14ac:dyDescent="0.3">
      <c r="A5192"/>
      <c r="B5192"/>
      <c r="C5192"/>
      <c r="D5192" s="145"/>
      <c r="E5192" s="146"/>
      <c r="F5192" s="1"/>
      <c r="G5192"/>
    </row>
    <row r="5193" spans="1:7" x14ac:dyDescent="0.3">
      <c r="A5193"/>
      <c r="B5193"/>
      <c r="C5193"/>
      <c r="D5193" s="145"/>
      <c r="E5193" s="146"/>
      <c r="F5193" s="1"/>
      <c r="G5193"/>
    </row>
    <row r="5194" spans="1:7" x14ac:dyDescent="0.3">
      <c r="A5194"/>
      <c r="B5194"/>
      <c r="C5194"/>
      <c r="D5194" s="145"/>
      <c r="E5194" s="146"/>
      <c r="F5194" s="1"/>
      <c r="G5194"/>
    </row>
    <row r="5195" spans="1:7" x14ac:dyDescent="0.3">
      <c r="A5195"/>
      <c r="B5195"/>
      <c r="C5195"/>
      <c r="D5195" s="145"/>
      <c r="E5195" s="146"/>
      <c r="F5195" s="1"/>
      <c r="G5195"/>
    </row>
    <row r="5196" spans="1:7" x14ac:dyDescent="0.3">
      <c r="A5196"/>
      <c r="B5196"/>
      <c r="C5196"/>
      <c r="D5196" s="145"/>
      <c r="E5196" s="146"/>
      <c r="F5196" s="1"/>
      <c r="G5196"/>
    </row>
    <row r="5197" spans="1:7" x14ac:dyDescent="0.3">
      <c r="A5197"/>
      <c r="B5197"/>
      <c r="C5197"/>
      <c r="D5197" s="145"/>
      <c r="E5197" s="146"/>
      <c r="F5197" s="1"/>
      <c r="G5197"/>
    </row>
    <row r="5198" spans="1:7" x14ac:dyDescent="0.3">
      <c r="A5198"/>
      <c r="B5198"/>
      <c r="C5198"/>
      <c r="D5198" s="145"/>
      <c r="E5198" s="146"/>
      <c r="F5198" s="1"/>
      <c r="G5198"/>
    </row>
    <row r="5199" spans="1:7" x14ac:dyDescent="0.3">
      <c r="A5199"/>
      <c r="B5199"/>
      <c r="C5199"/>
      <c r="D5199" s="145"/>
      <c r="E5199" s="146"/>
      <c r="F5199" s="1"/>
      <c r="G5199"/>
    </row>
    <row r="5200" spans="1:7" x14ac:dyDescent="0.3">
      <c r="A5200"/>
      <c r="B5200"/>
      <c r="C5200"/>
      <c r="D5200" s="145"/>
      <c r="E5200" s="146"/>
      <c r="F5200" s="1"/>
      <c r="G5200"/>
    </row>
    <row r="5201" spans="1:7" x14ac:dyDescent="0.3">
      <c r="A5201"/>
      <c r="B5201"/>
      <c r="C5201"/>
      <c r="D5201" s="145"/>
      <c r="E5201" s="146"/>
      <c r="F5201" s="1"/>
      <c r="G5201"/>
    </row>
    <row r="5202" spans="1:7" x14ac:dyDescent="0.3">
      <c r="A5202"/>
      <c r="B5202"/>
      <c r="C5202"/>
      <c r="D5202" s="145"/>
      <c r="E5202" s="146"/>
      <c r="F5202" s="1"/>
      <c r="G5202"/>
    </row>
    <row r="5203" spans="1:7" x14ac:dyDescent="0.3">
      <c r="A5203"/>
      <c r="B5203"/>
      <c r="C5203"/>
      <c r="D5203" s="145"/>
      <c r="E5203" s="146"/>
      <c r="F5203" s="1"/>
      <c r="G5203"/>
    </row>
    <row r="5204" spans="1:7" x14ac:dyDescent="0.3">
      <c r="A5204"/>
      <c r="B5204"/>
      <c r="C5204"/>
      <c r="D5204" s="145"/>
      <c r="E5204" s="146"/>
      <c r="F5204" s="1"/>
      <c r="G5204"/>
    </row>
    <row r="5205" spans="1:7" x14ac:dyDescent="0.3">
      <c r="A5205"/>
      <c r="B5205"/>
      <c r="C5205"/>
      <c r="D5205" s="145"/>
      <c r="E5205" s="146"/>
      <c r="F5205" s="1"/>
      <c r="G5205"/>
    </row>
    <row r="5206" spans="1:7" x14ac:dyDescent="0.3">
      <c r="A5206"/>
      <c r="B5206"/>
      <c r="C5206"/>
      <c r="D5206" s="145"/>
      <c r="E5206" s="146"/>
      <c r="F5206" s="1"/>
      <c r="G5206"/>
    </row>
    <row r="5207" spans="1:7" x14ac:dyDescent="0.3">
      <c r="A5207"/>
      <c r="B5207"/>
      <c r="C5207"/>
      <c r="D5207" s="145"/>
      <c r="E5207" s="146"/>
      <c r="F5207" s="1"/>
      <c r="G5207"/>
    </row>
    <row r="5208" spans="1:7" x14ac:dyDescent="0.3">
      <c r="A5208"/>
      <c r="B5208"/>
      <c r="C5208"/>
      <c r="D5208" s="145"/>
      <c r="E5208" s="146"/>
      <c r="F5208" s="1"/>
      <c r="G5208"/>
    </row>
    <row r="5209" spans="1:7" x14ac:dyDescent="0.3">
      <c r="A5209"/>
      <c r="B5209"/>
      <c r="C5209"/>
      <c r="D5209" s="145"/>
      <c r="E5209" s="146"/>
      <c r="F5209" s="1"/>
      <c r="G5209"/>
    </row>
    <row r="5210" spans="1:7" x14ac:dyDescent="0.3">
      <c r="A5210"/>
      <c r="B5210"/>
      <c r="C5210"/>
      <c r="D5210" s="145"/>
      <c r="E5210" s="146"/>
      <c r="F5210" s="1"/>
      <c r="G5210"/>
    </row>
    <row r="5211" spans="1:7" x14ac:dyDescent="0.3">
      <c r="A5211"/>
      <c r="B5211"/>
      <c r="C5211"/>
      <c r="D5211" s="145"/>
      <c r="E5211" s="146"/>
      <c r="F5211" s="1"/>
      <c r="G5211"/>
    </row>
    <row r="5212" spans="1:7" x14ac:dyDescent="0.3">
      <c r="A5212"/>
      <c r="B5212"/>
      <c r="C5212"/>
      <c r="D5212" s="145"/>
      <c r="E5212" s="146"/>
      <c r="F5212" s="1"/>
      <c r="G5212"/>
    </row>
    <row r="5213" spans="1:7" x14ac:dyDescent="0.3">
      <c r="A5213"/>
      <c r="B5213"/>
      <c r="C5213"/>
      <c r="D5213" s="145"/>
      <c r="E5213" s="146"/>
      <c r="F5213" s="1"/>
      <c r="G5213"/>
    </row>
    <row r="5214" spans="1:7" x14ac:dyDescent="0.3">
      <c r="A5214"/>
      <c r="B5214"/>
      <c r="C5214"/>
      <c r="D5214" s="145"/>
      <c r="E5214" s="146"/>
      <c r="F5214" s="1"/>
      <c r="G5214"/>
    </row>
    <row r="5215" spans="1:7" x14ac:dyDescent="0.3">
      <c r="A5215"/>
      <c r="B5215"/>
      <c r="C5215"/>
      <c r="D5215" s="145"/>
      <c r="E5215" s="146"/>
      <c r="F5215" s="1"/>
      <c r="G5215"/>
    </row>
    <row r="5216" spans="1:7" x14ac:dyDescent="0.3">
      <c r="A5216"/>
      <c r="B5216"/>
      <c r="C5216"/>
      <c r="D5216" s="145"/>
      <c r="E5216" s="146"/>
      <c r="F5216" s="1"/>
      <c r="G5216"/>
    </row>
    <row r="5217" spans="1:7" x14ac:dyDescent="0.3">
      <c r="A5217"/>
      <c r="B5217"/>
      <c r="C5217"/>
      <c r="D5217" s="145"/>
      <c r="E5217" s="146"/>
      <c r="F5217" s="1"/>
      <c r="G5217"/>
    </row>
    <row r="5218" spans="1:7" x14ac:dyDescent="0.3">
      <c r="A5218"/>
      <c r="B5218"/>
      <c r="C5218"/>
      <c r="D5218" s="145"/>
      <c r="E5218" s="146"/>
      <c r="F5218" s="1"/>
      <c r="G5218"/>
    </row>
    <row r="5219" spans="1:7" x14ac:dyDescent="0.3">
      <c r="A5219"/>
      <c r="B5219"/>
      <c r="C5219"/>
      <c r="D5219" s="145"/>
      <c r="E5219" s="146"/>
      <c r="F5219" s="1"/>
      <c r="G5219"/>
    </row>
    <row r="5220" spans="1:7" x14ac:dyDescent="0.3">
      <c r="A5220"/>
      <c r="B5220"/>
      <c r="C5220"/>
      <c r="D5220" s="145"/>
      <c r="E5220" s="146"/>
      <c r="F5220" s="1"/>
      <c r="G5220"/>
    </row>
    <row r="5221" spans="1:7" x14ac:dyDescent="0.3">
      <c r="A5221"/>
      <c r="B5221"/>
      <c r="C5221"/>
      <c r="D5221" s="145"/>
      <c r="E5221" s="146"/>
      <c r="F5221" s="1"/>
      <c r="G5221"/>
    </row>
    <row r="5222" spans="1:7" x14ac:dyDescent="0.3">
      <c r="A5222"/>
      <c r="B5222"/>
      <c r="C5222"/>
      <c r="D5222" s="145"/>
      <c r="E5222" s="146"/>
      <c r="F5222" s="1"/>
      <c r="G5222"/>
    </row>
    <row r="5223" spans="1:7" x14ac:dyDescent="0.3">
      <c r="A5223"/>
      <c r="B5223"/>
      <c r="C5223"/>
      <c r="D5223" s="145"/>
      <c r="E5223" s="146"/>
      <c r="F5223" s="1"/>
      <c r="G5223"/>
    </row>
    <row r="5224" spans="1:7" x14ac:dyDescent="0.3">
      <c r="A5224"/>
      <c r="B5224"/>
      <c r="C5224"/>
      <c r="D5224" s="145"/>
      <c r="E5224" s="146"/>
      <c r="F5224" s="1"/>
      <c r="G5224"/>
    </row>
    <row r="5225" spans="1:7" x14ac:dyDescent="0.3">
      <c r="A5225"/>
      <c r="B5225"/>
      <c r="C5225"/>
      <c r="D5225" s="145"/>
      <c r="E5225" s="146"/>
      <c r="F5225" s="1"/>
      <c r="G5225"/>
    </row>
    <row r="5226" spans="1:7" x14ac:dyDescent="0.3">
      <c r="A5226"/>
      <c r="B5226"/>
      <c r="C5226"/>
      <c r="D5226" s="145"/>
      <c r="E5226" s="146"/>
      <c r="F5226" s="1"/>
      <c r="G5226"/>
    </row>
    <row r="5227" spans="1:7" x14ac:dyDescent="0.3">
      <c r="A5227"/>
      <c r="B5227"/>
      <c r="C5227"/>
      <c r="D5227" s="145"/>
      <c r="E5227" s="146"/>
      <c r="F5227" s="1"/>
      <c r="G5227"/>
    </row>
    <row r="5228" spans="1:7" x14ac:dyDescent="0.3">
      <c r="A5228"/>
      <c r="B5228"/>
      <c r="C5228"/>
      <c r="D5228" s="145"/>
      <c r="E5228" s="146"/>
      <c r="F5228" s="1"/>
      <c r="G5228"/>
    </row>
    <row r="5229" spans="1:7" x14ac:dyDescent="0.3">
      <c r="A5229"/>
      <c r="B5229"/>
      <c r="C5229"/>
      <c r="D5229" s="145"/>
      <c r="E5229" s="146"/>
      <c r="F5229" s="1"/>
      <c r="G5229"/>
    </row>
    <row r="5230" spans="1:7" x14ac:dyDescent="0.3">
      <c r="A5230"/>
      <c r="B5230"/>
      <c r="C5230"/>
      <c r="D5230" s="145"/>
      <c r="E5230" s="146"/>
      <c r="F5230" s="1"/>
      <c r="G5230"/>
    </row>
    <row r="5231" spans="1:7" x14ac:dyDescent="0.3">
      <c r="A5231"/>
      <c r="B5231"/>
      <c r="C5231"/>
      <c r="D5231" s="145"/>
      <c r="E5231" s="146"/>
      <c r="F5231" s="1"/>
      <c r="G5231"/>
    </row>
    <row r="5232" spans="1:7" x14ac:dyDescent="0.3">
      <c r="A5232"/>
      <c r="B5232"/>
      <c r="C5232"/>
      <c r="D5232" s="145"/>
      <c r="E5232" s="146"/>
      <c r="F5232" s="1"/>
      <c r="G5232"/>
    </row>
    <row r="5233" spans="1:7" x14ac:dyDescent="0.3">
      <c r="A5233"/>
      <c r="B5233"/>
      <c r="C5233"/>
      <c r="D5233" s="145"/>
      <c r="E5233" s="146"/>
      <c r="F5233" s="1"/>
      <c r="G5233"/>
    </row>
    <row r="5234" spans="1:7" x14ac:dyDescent="0.3">
      <c r="A5234"/>
      <c r="B5234"/>
      <c r="C5234"/>
      <c r="D5234" s="145"/>
      <c r="E5234" s="146"/>
      <c r="F5234" s="1"/>
      <c r="G5234"/>
    </row>
    <row r="5235" spans="1:7" x14ac:dyDescent="0.3">
      <c r="A5235"/>
      <c r="B5235"/>
      <c r="C5235"/>
      <c r="D5235" s="145"/>
      <c r="E5235" s="146"/>
      <c r="F5235" s="1"/>
      <c r="G5235"/>
    </row>
    <row r="5236" spans="1:7" x14ac:dyDescent="0.3">
      <c r="A5236"/>
      <c r="B5236"/>
      <c r="C5236"/>
      <c r="D5236" s="145"/>
      <c r="E5236" s="146"/>
      <c r="F5236" s="1"/>
      <c r="G5236"/>
    </row>
    <row r="5237" spans="1:7" x14ac:dyDescent="0.3">
      <c r="A5237"/>
      <c r="B5237"/>
      <c r="C5237"/>
      <c r="D5237" s="145"/>
      <c r="E5237" s="146"/>
      <c r="F5237" s="1"/>
      <c r="G5237"/>
    </row>
    <row r="5238" spans="1:7" x14ac:dyDescent="0.3">
      <c r="A5238"/>
      <c r="B5238"/>
      <c r="C5238"/>
      <c r="D5238" s="145"/>
      <c r="E5238" s="146"/>
      <c r="F5238" s="1"/>
      <c r="G5238"/>
    </row>
    <row r="5239" spans="1:7" x14ac:dyDescent="0.3">
      <c r="A5239"/>
      <c r="B5239"/>
      <c r="C5239"/>
      <c r="D5239" s="145"/>
      <c r="E5239" s="146"/>
      <c r="F5239" s="1"/>
      <c r="G5239"/>
    </row>
    <row r="5240" spans="1:7" x14ac:dyDescent="0.3">
      <c r="A5240"/>
      <c r="B5240"/>
      <c r="C5240"/>
      <c r="D5240" s="145"/>
      <c r="E5240" s="146"/>
      <c r="F5240" s="1"/>
      <c r="G5240"/>
    </row>
    <row r="5241" spans="1:7" x14ac:dyDescent="0.3">
      <c r="A5241"/>
      <c r="B5241"/>
      <c r="C5241"/>
      <c r="D5241" s="145"/>
      <c r="E5241" s="146"/>
      <c r="F5241" s="1"/>
      <c r="G5241"/>
    </row>
    <row r="5242" spans="1:7" x14ac:dyDescent="0.3">
      <c r="A5242"/>
      <c r="B5242"/>
      <c r="C5242"/>
      <c r="D5242" s="145"/>
      <c r="E5242" s="146"/>
      <c r="F5242" s="1"/>
      <c r="G5242"/>
    </row>
    <row r="5243" spans="1:7" x14ac:dyDescent="0.3">
      <c r="A5243"/>
      <c r="B5243"/>
      <c r="C5243"/>
      <c r="D5243" s="145"/>
      <c r="E5243" s="146"/>
      <c r="F5243" s="1"/>
      <c r="G5243"/>
    </row>
    <row r="5244" spans="1:7" x14ac:dyDescent="0.3">
      <c r="A5244"/>
      <c r="B5244"/>
      <c r="C5244"/>
      <c r="D5244" s="145"/>
      <c r="E5244" s="146"/>
      <c r="F5244" s="1"/>
      <c r="G5244"/>
    </row>
    <row r="5245" spans="1:7" x14ac:dyDescent="0.3">
      <c r="A5245"/>
      <c r="B5245"/>
      <c r="C5245"/>
      <c r="D5245" s="145"/>
      <c r="E5245" s="146"/>
      <c r="F5245" s="1"/>
      <c r="G5245"/>
    </row>
    <row r="5246" spans="1:7" x14ac:dyDescent="0.3">
      <c r="A5246"/>
      <c r="B5246"/>
      <c r="C5246"/>
      <c r="D5246" s="145"/>
      <c r="E5246" s="146"/>
      <c r="F5246" s="1"/>
      <c r="G5246"/>
    </row>
    <row r="5247" spans="1:7" x14ac:dyDescent="0.3">
      <c r="A5247"/>
      <c r="B5247"/>
      <c r="C5247"/>
      <c r="D5247" s="145"/>
      <c r="E5247" s="146"/>
      <c r="F5247" s="1"/>
      <c r="G5247"/>
    </row>
    <row r="5248" spans="1:7" x14ac:dyDescent="0.3">
      <c r="A5248"/>
      <c r="B5248"/>
      <c r="C5248"/>
      <c r="D5248" s="145"/>
      <c r="E5248" s="146"/>
      <c r="F5248" s="1"/>
      <c r="G5248"/>
    </row>
    <row r="5249" spans="1:7" x14ac:dyDescent="0.3">
      <c r="A5249"/>
      <c r="B5249"/>
      <c r="C5249"/>
      <c r="D5249" s="145"/>
      <c r="E5249" s="146"/>
      <c r="F5249" s="1"/>
      <c r="G5249"/>
    </row>
    <row r="5250" spans="1:7" x14ac:dyDescent="0.3">
      <c r="A5250"/>
      <c r="B5250"/>
      <c r="C5250"/>
      <c r="D5250" s="145"/>
      <c r="E5250" s="146"/>
      <c r="F5250" s="1"/>
      <c r="G5250"/>
    </row>
    <row r="5251" spans="1:7" x14ac:dyDescent="0.3">
      <c r="A5251"/>
      <c r="B5251"/>
      <c r="C5251"/>
      <c r="D5251" s="145"/>
      <c r="E5251" s="146"/>
      <c r="F5251" s="1"/>
      <c r="G5251"/>
    </row>
    <row r="5252" spans="1:7" x14ac:dyDescent="0.3">
      <c r="A5252"/>
      <c r="B5252"/>
      <c r="C5252"/>
      <c r="D5252" s="145"/>
      <c r="E5252" s="146"/>
      <c r="F5252" s="1"/>
      <c r="G5252"/>
    </row>
    <row r="5253" spans="1:7" x14ac:dyDescent="0.3">
      <c r="A5253"/>
      <c r="B5253"/>
      <c r="C5253"/>
      <c r="D5253" s="145"/>
      <c r="E5253" s="146"/>
      <c r="F5253" s="1"/>
      <c r="G5253"/>
    </row>
    <row r="5254" spans="1:7" x14ac:dyDescent="0.3">
      <c r="A5254"/>
      <c r="B5254"/>
      <c r="C5254"/>
      <c r="D5254" s="145"/>
      <c r="E5254" s="146"/>
      <c r="F5254" s="1"/>
      <c r="G5254"/>
    </row>
    <row r="5255" spans="1:7" x14ac:dyDescent="0.3">
      <c r="A5255"/>
      <c r="B5255"/>
      <c r="C5255"/>
      <c r="D5255" s="145"/>
      <c r="E5255" s="146"/>
      <c r="F5255" s="1"/>
      <c r="G5255"/>
    </row>
    <row r="5256" spans="1:7" x14ac:dyDescent="0.3">
      <c r="A5256"/>
      <c r="B5256"/>
      <c r="C5256"/>
      <c r="D5256" s="145"/>
      <c r="E5256" s="146"/>
      <c r="F5256" s="1"/>
      <c r="G5256"/>
    </row>
    <row r="5257" spans="1:7" x14ac:dyDescent="0.3">
      <c r="A5257"/>
      <c r="B5257"/>
      <c r="C5257"/>
      <c r="D5257" s="145"/>
      <c r="E5257" s="146"/>
      <c r="F5257" s="1"/>
      <c r="G5257"/>
    </row>
    <row r="5258" spans="1:7" x14ac:dyDescent="0.3">
      <c r="A5258"/>
      <c r="B5258"/>
      <c r="C5258"/>
      <c r="D5258" s="145"/>
      <c r="E5258" s="146"/>
      <c r="F5258" s="1"/>
      <c r="G5258"/>
    </row>
    <row r="5259" spans="1:7" x14ac:dyDescent="0.3">
      <c r="A5259"/>
      <c r="B5259"/>
      <c r="C5259"/>
      <c r="D5259" s="145"/>
      <c r="E5259" s="146"/>
      <c r="F5259" s="1"/>
      <c r="G5259"/>
    </row>
    <row r="5260" spans="1:7" x14ac:dyDescent="0.3">
      <c r="A5260"/>
      <c r="B5260"/>
      <c r="C5260"/>
      <c r="D5260" s="145"/>
      <c r="E5260" s="146"/>
      <c r="F5260" s="1"/>
      <c r="G5260"/>
    </row>
    <row r="5261" spans="1:7" x14ac:dyDescent="0.3">
      <c r="A5261"/>
      <c r="B5261"/>
      <c r="C5261"/>
      <c r="D5261" s="145"/>
      <c r="E5261" s="146"/>
      <c r="F5261" s="1"/>
      <c r="G5261"/>
    </row>
    <row r="5262" spans="1:7" x14ac:dyDescent="0.3">
      <c r="A5262"/>
      <c r="B5262"/>
      <c r="C5262"/>
      <c r="D5262" s="145"/>
      <c r="E5262" s="146"/>
      <c r="F5262" s="1"/>
      <c r="G5262"/>
    </row>
    <row r="5263" spans="1:7" x14ac:dyDescent="0.3">
      <c r="A5263"/>
      <c r="B5263"/>
      <c r="C5263"/>
      <c r="D5263" s="145"/>
      <c r="E5263" s="146"/>
      <c r="F5263" s="1"/>
      <c r="G5263"/>
    </row>
    <row r="5264" spans="1:7" x14ac:dyDescent="0.3">
      <c r="A5264"/>
      <c r="B5264"/>
      <c r="C5264"/>
      <c r="D5264" s="145"/>
      <c r="E5264" s="146"/>
      <c r="F5264" s="1"/>
      <c r="G5264"/>
    </row>
    <row r="5265" spans="1:7" x14ac:dyDescent="0.3">
      <c r="A5265"/>
      <c r="B5265"/>
      <c r="C5265"/>
      <c r="D5265" s="145"/>
      <c r="E5265" s="146"/>
      <c r="F5265" s="1"/>
      <c r="G5265"/>
    </row>
    <row r="5266" spans="1:7" x14ac:dyDescent="0.3">
      <c r="A5266"/>
      <c r="B5266"/>
      <c r="C5266"/>
      <c r="D5266" s="145"/>
      <c r="E5266" s="146"/>
      <c r="F5266" s="1"/>
      <c r="G5266"/>
    </row>
    <row r="5267" spans="1:7" x14ac:dyDescent="0.3">
      <c r="A5267"/>
      <c r="B5267"/>
      <c r="C5267"/>
      <c r="D5267" s="145"/>
      <c r="E5267" s="146"/>
      <c r="F5267" s="1"/>
      <c r="G5267"/>
    </row>
    <row r="5268" spans="1:7" x14ac:dyDescent="0.3">
      <c r="A5268"/>
      <c r="B5268"/>
      <c r="C5268"/>
      <c r="D5268" s="145"/>
      <c r="E5268" s="146"/>
      <c r="F5268" s="1"/>
      <c r="G5268"/>
    </row>
    <row r="5269" spans="1:7" x14ac:dyDescent="0.3">
      <c r="A5269"/>
      <c r="B5269"/>
      <c r="C5269"/>
      <c r="D5269" s="145"/>
      <c r="E5269" s="146"/>
      <c r="F5269" s="1"/>
      <c r="G5269"/>
    </row>
    <row r="5270" spans="1:7" x14ac:dyDescent="0.3">
      <c r="A5270"/>
      <c r="B5270"/>
      <c r="C5270"/>
      <c r="D5270" s="145"/>
      <c r="E5270" s="146"/>
      <c r="F5270" s="1"/>
      <c r="G5270"/>
    </row>
    <row r="5271" spans="1:7" x14ac:dyDescent="0.3">
      <c r="A5271"/>
      <c r="B5271"/>
      <c r="C5271"/>
      <c r="D5271" s="145"/>
      <c r="E5271" s="146"/>
      <c r="F5271" s="1"/>
      <c r="G5271"/>
    </row>
    <row r="5272" spans="1:7" x14ac:dyDescent="0.3">
      <c r="A5272"/>
      <c r="B5272"/>
      <c r="C5272"/>
      <c r="D5272" s="145"/>
      <c r="E5272" s="146"/>
      <c r="F5272" s="1"/>
      <c r="G5272"/>
    </row>
    <row r="5273" spans="1:7" x14ac:dyDescent="0.3">
      <c r="A5273"/>
      <c r="B5273"/>
      <c r="C5273"/>
      <c r="D5273" s="145"/>
      <c r="E5273" s="146"/>
      <c r="F5273" s="1"/>
      <c r="G5273"/>
    </row>
    <row r="5274" spans="1:7" x14ac:dyDescent="0.3">
      <c r="A5274"/>
      <c r="B5274"/>
      <c r="C5274"/>
      <c r="D5274" s="145"/>
      <c r="E5274" s="146"/>
      <c r="F5274" s="1"/>
      <c r="G5274"/>
    </row>
    <row r="5275" spans="1:7" x14ac:dyDescent="0.3">
      <c r="A5275"/>
      <c r="B5275"/>
      <c r="C5275"/>
      <c r="D5275" s="145"/>
      <c r="E5275" s="146"/>
      <c r="F5275" s="1"/>
      <c r="G5275"/>
    </row>
    <row r="5276" spans="1:7" x14ac:dyDescent="0.3">
      <c r="A5276"/>
      <c r="B5276"/>
      <c r="C5276"/>
      <c r="D5276" s="145"/>
      <c r="E5276" s="146"/>
      <c r="F5276" s="1"/>
      <c r="G5276"/>
    </row>
    <row r="5277" spans="1:7" x14ac:dyDescent="0.3">
      <c r="A5277"/>
      <c r="B5277"/>
      <c r="C5277"/>
      <c r="D5277" s="145"/>
      <c r="E5277" s="146"/>
      <c r="F5277" s="1"/>
      <c r="G5277"/>
    </row>
    <row r="5278" spans="1:7" x14ac:dyDescent="0.3">
      <c r="A5278"/>
      <c r="B5278"/>
      <c r="C5278"/>
      <c r="D5278" s="145"/>
      <c r="E5278" s="146"/>
      <c r="F5278" s="1"/>
      <c r="G5278"/>
    </row>
    <row r="5279" spans="1:7" x14ac:dyDescent="0.3">
      <c r="A5279"/>
      <c r="B5279"/>
      <c r="C5279"/>
      <c r="D5279" s="145"/>
      <c r="E5279" s="146"/>
      <c r="F5279" s="1"/>
      <c r="G5279"/>
    </row>
    <row r="5280" spans="1:7" x14ac:dyDescent="0.3">
      <c r="A5280"/>
      <c r="B5280"/>
      <c r="C5280"/>
      <c r="D5280" s="145"/>
      <c r="E5280" s="146"/>
      <c r="F5280" s="1"/>
      <c r="G5280"/>
    </row>
    <row r="5281" spans="1:7" x14ac:dyDescent="0.3">
      <c r="A5281"/>
      <c r="B5281"/>
      <c r="C5281"/>
      <c r="D5281" s="145"/>
      <c r="E5281" s="146"/>
      <c r="F5281" s="1"/>
      <c r="G5281"/>
    </row>
    <row r="5282" spans="1:7" x14ac:dyDescent="0.3">
      <c r="A5282"/>
      <c r="B5282"/>
      <c r="C5282"/>
      <c r="D5282" s="145"/>
      <c r="E5282" s="146"/>
      <c r="F5282" s="1"/>
      <c r="G5282"/>
    </row>
    <row r="5283" spans="1:7" x14ac:dyDescent="0.3">
      <c r="A5283"/>
      <c r="B5283"/>
      <c r="C5283"/>
      <c r="D5283" s="145"/>
      <c r="E5283" s="146"/>
      <c r="F5283" s="1"/>
      <c r="G5283"/>
    </row>
    <row r="5284" spans="1:7" x14ac:dyDescent="0.3">
      <c r="A5284"/>
      <c r="B5284"/>
      <c r="C5284"/>
      <c r="D5284" s="145"/>
      <c r="E5284" s="146"/>
      <c r="F5284" s="1"/>
      <c r="G5284"/>
    </row>
    <row r="5285" spans="1:7" x14ac:dyDescent="0.3">
      <c r="A5285"/>
      <c r="B5285"/>
      <c r="C5285"/>
      <c r="D5285" s="145"/>
      <c r="E5285" s="146"/>
      <c r="F5285" s="1"/>
      <c r="G5285"/>
    </row>
    <row r="5286" spans="1:7" x14ac:dyDescent="0.3">
      <c r="A5286"/>
      <c r="B5286"/>
      <c r="C5286"/>
      <c r="D5286" s="145"/>
      <c r="E5286" s="146"/>
      <c r="F5286" s="1"/>
      <c r="G5286"/>
    </row>
    <row r="5287" spans="1:7" x14ac:dyDescent="0.3">
      <c r="A5287"/>
      <c r="B5287"/>
      <c r="C5287"/>
      <c r="D5287" s="145"/>
      <c r="E5287" s="146"/>
      <c r="F5287" s="1"/>
      <c r="G5287"/>
    </row>
    <row r="5288" spans="1:7" x14ac:dyDescent="0.3">
      <c r="A5288"/>
      <c r="B5288"/>
      <c r="C5288"/>
      <c r="D5288" s="145"/>
      <c r="E5288" s="146"/>
      <c r="F5288" s="1"/>
      <c r="G5288"/>
    </row>
    <row r="5289" spans="1:7" x14ac:dyDescent="0.3">
      <c r="A5289"/>
      <c r="B5289"/>
      <c r="C5289"/>
      <c r="D5289" s="145"/>
      <c r="E5289" s="146"/>
      <c r="F5289" s="1"/>
      <c r="G5289"/>
    </row>
    <row r="5290" spans="1:7" x14ac:dyDescent="0.3">
      <c r="A5290"/>
      <c r="B5290"/>
      <c r="C5290"/>
      <c r="D5290" s="145"/>
      <c r="E5290" s="146"/>
      <c r="F5290" s="1"/>
      <c r="G5290"/>
    </row>
    <row r="5291" spans="1:7" x14ac:dyDescent="0.3">
      <c r="A5291"/>
      <c r="B5291"/>
      <c r="C5291"/>
      <c r="D5291" s="145"/>
      <c r="E5291" s="146"/>
      <c r="F5291" s="1"/>
      <c r="G5291"/>
    </row>
    <row r="5292" spans="1:7" x14ac:dyDescent="0.3">
      <c r="A5292"/>
      <c r="B5292"/>
      <c r="C5292"/>
      <c r="D5292" s="145"/>
      <c r="E5292" s="146"/>
      <c r="F5292" s="1"/>
      <c r="G5292"/>
    </row>
    <row r="5293" spans="1:7" x14ac:dyDescent="0.3">
      <c r="A5293"/>
      <c r="B5293"/>
      <c r="C5293"/>
      <c r="D5293" s="145"/>
      <c r="E5293" s="146"/>
      <c r="F5293" s="1"/>
      <c r="G5293"/>
    </row>
    <row r="5294" spans="1:7" x14ac:dyDescent="0.3">
      <c r="A5294"/>
      <c r="B5294"/>
      <c r="C5294"/>
      <c r="D5294" s="145"/>
      <c r="E5294" s="146"/>
      <c r="F5294" s="1"/>
      <c r="G5294"/>
    </row>
    <row r="5295" spans="1:7" x14ac:dyDescent="0.3">
      <c r="A5295"/>
      <c r="B5295"/>
      <c r="C5295"/>
      <c r="D5295" s="145"/>
      <c r="E5295" s="146"/>
      <c r="F5295" s="1"/>
      <c r="G5295"/>
    </row>
    <row r="5296" spans="1:7" x14ac:dyDescent="0.3">
      <c r="A5296"/>
      <c r="B5296"/>
      <c r="C5296"/>
      <c r="D5296" s="145"/>
      <c r="E5296" s="146"/>
      <c r="F5296" s="1"/>
      <c r="G5296"/>
    </row>
    <row r="5297" spans="1:7" x14ac:dyDescent="0.3">
      <c r="A5297"/>
      <c r="B5297"/>
      <c r="C5297"/>
      <c r="D5297" s="145"/>
      <c r="E5297" s="146"/>
      <c r="F5297" s="1"/>
      <c r="G5297"/>
    </row>
    <row r="5298" spans="1:7" x14ac:dyDescent="0.3">
      <c r="A5298"/>
      <c r="B5298"/>
      <c r="C5298"/>
      <c r="D5298" s="145"/>
      <c r="E5298" s="146"/>
      <c r="F5298" s="1"/>
      <c r="G5298"/>
    </row>
    <row r="5299" spans="1:7" x14ac:dyDescent="0.3">
      <c r="A5299"/>
      <c r="B5299"/>
      <c r="C5299"/>
      <c r="D5299" s="145"/>
      <c r="E5299" s="146"/>
      <c r="F5299" s="1"/>
      <c r="G5299"/>
    </row>
    <row r="5300" spans="1:7" x14ac:dyDescent="0.3">
      <c r="A5300"/>
      <c r="B5300"/>
      <c r="C5300"/>
      <c r="D5300" s="145"/>
      <c r="E5300" s="146"/>
      <c r="F5300" s="1"/>
      <c r="G5300"/>
    </row>
    <row r="5301" spans="1:7" x14ac:dyDescent="0.3">
      <c r="A5301"/>
      <c r="B5301"/>
      <c r="C5301"/>
      <c r="D5301" s="145"/>
      <c r="E5301" s="146"/>
      <c r="F5301" s="1"/>
      <c r="G5301"/>
    </row>
    <row r="5302" spans="1:7" x14ac:dyDescent="0.3">
      <c r="A5302"/>
      <c r="B5302"/>
      <c r="C5302"/>
      <c r="D5302" s="145"/>
      <c r="E5302" s="146"/>
      <c r="F5302" s="1"/>
      <c r="G5302"/>
    </row>
    <row r="5303" spans="1:7" x14ac:dyDescent="0.3">
      <c r="A5303"/>
      <c r="B5303"/>
      <c r="C5303"/>
      <c r="D5303" s="145"/>
      <c r="E5303" s="146"/>
      <c r="F5303" s="1"/>
      <c r="G5303"/>
    </row>
    <row r="5304" spans="1:7" x14ac:dyDescent="0.3">
      <c r="A5304"/>
      <c r="B5304"/>
      <c r="C5304"/>
      <c r="D5304" s="145"/>
      <c r="E5304" s="146"/>
      <c r="F5304" s="1"/>
      <c r="G5304"/>
    </row>
    <row r="5305" spans="1:7" x14ac:dyDescent="0.3">
      <c r="A5305"/>
      <c r="B5305"/>
      <c r="C5305"/>
      <c r="D5305" s="145"/>
      <c r="E5305" s="146"/>
      <c r="F5305" s="1"/>
      <c r="G5305"/>
    </row>
    <row r="5306" spans="1:7" x14ac:dyDescent="0.3">
      <c r="A5306"/>
      <c r="B5306"/>
      <c r="C5306"/>
      <c r="D5306" s="145"/>
      <c r="E5306" s="146"/>
      <c r="F5306" s="1"/>
      <c r="G5306"/>
    </row>
    <row r="5307" spans="1:7" x14ac:dyDescent="0.3">
      <c r="A5307"/>
      <c r="B5307"/>
      <c r="C5307"/>
      <c r="D5307" s="145"/>
      <c r="E5307" s="146"/>
      <c r="F5307" s="1"/>
      <c r="G5307"/>
    </row>
    <row r="5308" spans="1:7" x14ac:dyDescent="0.3">
      <c r="A5308"/>
      <c r="B5308"/>
      <c r="C5308"/>
      <c r="D5308" s="145"/>
      <c r="E5308" s="146"/>
      <c r="F5308" s="1"/>
      <c r="G5308"/>
    </row>
    <row r="5309" spans="1:7" x14ac:dyDescent="0.3">
      <c r="A5309"/>
      <c r="B5309"/>
      <c r="C5309"/>
      <c r="D5309" s="145"/>
      <c r="E5309" s="146"/>
      <c r="F5309" s="1"/>
      <c r="G5309"/>
    </row>
    <row r="5310" spans="1:7" x14ac:dyDescent="0.3">
      <c r="A5310"/>
      <c r="B5310"/>
      <c r="C5310"/>
      <c r="D5310" s="145"/>
      <c r="E5310" s="146"/>
      <c r="F5310" s="1"/>
      <c r="G5310"/>
    </row>
    <row r="5311" spans="1:7" x14ac:dyDescent="0.3">
      <c r="A5311"/>
      <c r="B5311"/>
      <c r="C5311"/>
      <c r="D5311" s="145"/>
      <c r="E5311" s="146"/>
      <c r="F5311" s="1"/>
      <c r="G5311"/>
    </row>
    <row r="5312" spans="1:7" x14ac:dyDescent="0.3">
      <c r="A5312"/>
      <c r="B5312"/>
      <c r="C5312"/>
      <c r="D5312" s="145"/>
      <c r="E5312" s="146"/>
      <c r="F5312" s="1"/>
      <c r="G5312"/>
    </row>
    <row r="5313" spans="1:7" x14ac:dyDescent="0.3">
      <c r="A5313"/>
      <c r="B5313"/>
      <c r="C5313"/>
      <c r="D5313" s="145"/>
      <c r="E5313" s="146"/>
      <c r="F5313" s="1"/>
      <c r="G5313"/>
    </row>
    <row r="5314" spans="1:7" x14ac:dyDescent="0.3">
      <c r="A5314"/>
      <c r="B5314"/>
      <c r="C5314"/>
      <c r="D5314" s="145"/>
      <c r="E5314" s="146"/>
      <c r="F5314" s="1"/>
      <c r="G5314"/>
    </row>
    <row r="5315" spans="1:7" x14ac:dyDescent="0.3">
      <c r="A5315"/>
      <c r="B5315"/>
      <c r="C5315"/>
      <c r="D5315" s="145"/>
      <c r="E5315" s="146"/>
      <c r="F5315" s="1"/>
      <c r="G5315"/>
    </row>
    <row r="5316" spans="1:7" x14ac:dyDescent="0.3">
      <c r="A5316"/>
      <c r="B5316"/>
      <c r="C5316"/>
      <c r="D5316" s="145"/>
      <c r="E5316" s="146"/>
      <c r="F5316" s="1"/>
      <c r="G5316"/>
    </row>
    <row r="5317" spans="1:7" x14ac:dyDescent="0.3">
      <c r="A5317"/>
      <c r="B5317"/>
      <c r="C5317"/>
      <c r="D5317" s="145"/>
      <c r="E5317" s="146"/>
      <c r="F5317" s="1"/>
      <c r="G5317"/>
    </row>
    <row r="5318" spans="1:7" x14ac:dyDescent="0.3">
      <c r="A5318"/>
      <c r="B5318"/>
      <c r="C5318"/>
      <c r="D5318" s="145"/>
      <c r="E5318" s="146"/>
      <c r="F5318" s="1"/>
      <c r="G5318"/>
    </row>
    <row r="5319" spans="1:7" x14ac:dyDescent="0.3">
      <c r="A5319"/>
      <c r="B5319"/>
      <c r="C5319"/>
      <c r="D5319" s="145"/>
      <c r="E5319" s="146"/>
      <c r="F5319" s="1"/>
      <c r="G5319"/>
    </row>
    <row r="5320" spans="1:7" x14ac:dyDescent="0.3">
      <c r="A5320"/>
      <c r="B5320"/>
      <c r="C5320"/>
      <c r="D5320" s="145"/>
      <c r="E5320" s="146"/>
      <c r="F5320" s="1"/>
      <c r="G5320"/>
    </row>
    <row r="5321" spans="1:7" x14ac:dyDescent="0.3">
      <c r="A5321"/>
      <c r="B5321"/>
      <c r="C5321"/>
      <c r="D5321" s="145"/>
      <c r="E5321" s="146"/>
      <c r="F5321" s="1"/>
      <c r="G5321"/>
    </row>
    <row r="5322" spans="1:7" x14ac:dyDescent="0.3">
      <c r="A5322"/>
      <c r="B5322"/>
      <c r="C5322"/>
      <c r="D5322" s="145"/>
      <c r="E5322" s="146"/>
      <c r="F5322" s="1"/>
      <c r="G5322"/>
    </row>
    <row r="5323" spans="1:7" x14ac:dyDescent="0.3">
      <c r="A5323"/>
      <c r="B5323"/>
      <c r="C5323"/>
      <c r="D5323" s="145"/>
      <c r="E5323" s="146"/>
      <c r="F5323" s="1"/>
      <c r="G5323"/>
    </row>
    <row r="5324" spans="1:7" x14ac:dyDescent="0.3">
      <c r="A5324"/>
      <c r="B5324"/>
      <c r="C5324"/>
      <c r="D5324" s="145"/>
      <c r="E5324" s="146"/>
      <c r="F5324" s="1"/>
      <c r="G5324"/>
    </row>
    <row r="5325" spans="1:7" x14ac:dyDescent="0.3">
      <c r="A5325"/>
      <c r="B5325"/>
      <c r="C5325"/>
      <c r="D5325" s="145"/>
      <c r="E5325" s="146"/>
      <c r="F5325" s="1"/>
      <c r="G5325"/>
    </row>
    <row r="5326" spans="1:7" x14ac:dyDescent="0.3">
      <c r="A5326"/>
      <c r="B5326"/>
      <c r="C5326"/>
      <c r="D5326" s="145"/>
      <c r="E5326" s="146"/>
      <c r="F5326" s="1"/>
      <c r="G5326"/>
    </row>
    <row r="5327" spans="1:7" x14ac:dyDescent="0.3">
      <c r="A5327"/>
      <c r="B5327"/>
      <c r="C5327"/>
      <c r="D5327" s="145"/>
      <c r="E5327" s="146"/>
      <c r="F5327" s="1"/>
      <c r="G5327"/>
    </row>
    <row r="5328" spans="1:7" x14ac:dyDescent="0.3">
      <c r="A5328"/>
      <c r="B5328"/>
      <c r="C5328"/>
      <c r="D5328" s="145"/>
      <c r="E5328" s="146"/>
      <c r="F5328" s="1"/>
      <c r="G5328"/>
    </row>
    <row r="5329" spans="1:7" x14ac:dyDescent="0.3">
      <c r="A5329"/>
      <c r="B5329"/>
      <c r="C5329"/>
      <c r="D5329" s="145"/>
      <c r="E5329" s="146"/>
      <c r="F5329" s="1"/>
      <c r="G5329"/>
    </row>
    <row r="5330" spans="1:7" x14ac:dyDescent="0.3">
      <c r="A5330"/>
      <c r="B5330"/>
      <c r="C5330"/>
      <c r="D5330" s="145"/>
      <c r="E5330" s="146"/>
      <c r="F5330" s="1"/>
      <c r="G5330"/>
    </row>
    <row r="5331" spans="1:7" x14ac:dyDescent="0.3">
      <c r="A5331"/>
      <c r="B5331"/>
      <c r="C5331"/>
      <c r="D5331" s="145"/>
      <c r="E5331" s="146"/>
      <c r="F5331" s="1"/>
      <c r="G5331"/>
    </row>
    <row r="5332" spans="1:7" x14ac:dyDescent="0.3">
      <c r="A5332"/>
      <c r="B5332"/>
      <c r="C5332"/>
      <c r="D5332" s="145"/>
      <c r="E5332" s="146"/>
      <c r="F5332" s="1"/>
      <c r="G5332"/>
    </row>
    <row r="5333" spans="1:7" x14ac:dyDescent="0.3">
      <c r="A5333"/>
      <c r="B5333"/>
      <c r="C5333"/>
      <c r="D5333" s="145"/>
      <c r="E5333" s="146"/>
      <c r="F5333" s="1"/>
      <c r="G5333"/>
    </row>
    <row r="5334" spans="1:7" x14ac:dyDescent="0.3">
      <c r="A5334"/>
      <c r="B5334"/>
      <c r="C5334"/>
      <c r="D5334" s="145"/>
      <c r="E5334" s="146"/>
      <c r="F5334" s="1"/>
      <c r="G5334"/>
    </row>
    <row r="5335" spans="1:7" x14ac:dyDescent="0.3">
      <c r="A5335"/>
      <c r="B5335"/>
      <c r="C5335"/>
      <c r="D5335" s="145"/>
      <c r="E5335" s="146"/>
      <c r="F5335" s="1"/>
      <c r="G5335"/>
    </row>
    <row r="5336" spans="1:7" x14ac:dyDescent="0.3">
      <c r="A5336"/>
      <c r="B5336"/>
      <c r="C5336"/>
      <c r="D5336" s="145"/>
      <c r="E5336" s="146"/>
      <c r="F5336" s="1"/>
      <c r="G5336"/>
    </row>
    <row r="5337" spans="1:7" x14ac:dyDescent="0.3">
      <c r="A5337"/>
      <c r="B5337"/>
      <c r="C5337"/>
      <c r="D5337" s="145"/>
      <c r="E5337" s="146"/>
      <c r="F5337" s="1"/>
      <c r="G5337"/>
    </row>
    <row r="5338" spans="1:7" x14ac:dyDescent="0.3">
      <c r="A5338"/>
      <c r="B5338"/>
      <c r="C5338"/>
      <c r="D5338" s="145"/>
      <c r="E5338" s="146"/>
      <c r="F5338" s="1"/>
      <c r="G5338"/>
    </row>
    <row r="5339" spans="1:7" x14ac:dyDescent="0.3">
      <c r="A5339"/>
      <c r="B5339"/>
      <c r="C5339"/>
      <c r="D5339" s="145"/>
      <c r="E5339" s="146"/>
      <c r="F5339" s="1"/>
      <c r="G5339"/>
    </row>
    <row r="5340" spans="1:7" x14ac:dyDescent="0.3">
      <c r="A5340"/>
      <c r="B5340"/>
      <c r="C5340"/>
      <c r="D5340" s="145"/>
      <c r="E5340" s="146"/>
      <c r="F5340" s="1"/>
      <c r="G5340"/>
    </row>
    <row r="5341" spans="1:7" x14ac:dyDescent="0.3">
      <c r="A5341"/>
      <c r="B5341"/>
      <c r="C5341"/>
      <c r="D5341" s="145"/>
      <c r="E5341" s="146"/>
      <c r="F5341" s="1"/>
      <c r="G5341"/>
    </row>
    <row r="5342" spans="1:7" x14ac:dyDescent="0.3">
      <c r="A5342"/>
      <c r="B5342"/>
      <c r="C5342"/>
      <c r="D5342" s="145"/>
      <c r="E5342" s="146"/>
      <c r="F5342" s="1"/>
      <c r="G5342"/>
    </row>
    <row r="5343" spans="1:7" x14ac:dyDescent="0.3">
      <c r="A5343"/>
      <c r="B5343"/>
      <c r="C5343"/>
      <c r="D5343" s="145"/>
      <c r="E5343" s="146"/>
      <c r="F5343" s="1"/>
      <c r="G5343"/>
    </row>
    <row r="5344" spans="1:7" x14ac:dyDescent="0.3">
      <c r="A5344"/>
      <c r="B5344"/>
      <c r="C5344"/>
      <c r="D5344" s="145"/>
      <c r="E5344" s="146"/>
      <c r="F5344" s="1"/>
      <c r="G5344"/>
    </row>
    <row r="5345" spans="1:7" x14ac:dyDescent="0.3">
      <c r="A5345"/>
      <c r="B5345"/>
      <c r="C5345"/>
      <c r="D5345" s="145"/>
      <c r="E5345" s="146"/>
      <c r="F5345" s="1"/>
      <c r="G5345"/>
    </row>
    <row r="5346" spans="1:7" x14ac:dyDescent="0.3">
      <c r="A5346"/>
      <c r="B5346"/>
      <c r="C5346"/>
      <c r="D5346" s="145"/>
      <c r="E5346" s="146"/>
      <c r="F5346" s="1"/>
      <c r="G5346"/>
    </row>
    <row r="5347" spans="1:7" x14ac:dyDescent="0.3">
      <c r="A5347"/>
      <c r="B5347"/>
      <c r="C5347"/>
      <c r="D5347" s="145"/>
      <c r="E5347" s="146"/>
      <c r="F5347" s="1"/>
      <c r="G5347"/>
    </row>
    <row r="5348" spans="1:7" x14ac:dyDescent="0.3">
      <c r="A5348"/>
      <c r="B5348"/>
      <c r="C5348"/>
      <c r="D5348" s="145"/>
      <c r="E5348" s="146"/>
      <c r="F5348" s="1"/>
      <c r="G5348"/>
    </row>
    <row r="5349" spans="1:7" x14ac:dyDescent="0.3">
      <c r="A5349"/>
      <c r="B5349"/>
      <c r="C5349"/>
      <c r="D5349" s="145"/>
      <c r="E5349" s="146"/>
      <c r="F5349" s="1"/>
      <c r="G5349"/>
    </row>
    <row r="5350" spans="1:7" x14ac:dyDescent="0.3">
      <c r="A5350"/>
      <c r="B5350"/>
      <c r="C5350"/>
      <c r="D5350" s="145"/>
      <c r="E5350" s="146"/>
      <c r="F5350" s="1"/>
      <c r="G5350"/>
    </row>
    <row r="5351" spans="1:7" x14ac:dyDescent="0.3">
      <c r="A5351"/>
      <c r="B5351"/>
      <c r="C5351"/>
      <c r="D5351" s="145"/>
      <c r="E5351" s="146"/>
      <c r="F5351" s="1"/>
      <c r="G5351"/>
    </row>
    <row r="5352" spans="1:7" x14ac:dyDescent="0.3">
      <c r="A5352"/>
      <c r="B5352"/>
      <c r="C5352"/>
      <c r="D5352" s="145"/>
      <c r="E5352" s="146"/>
      <c r="F5352" s="1"/>
      <c r="G5352"/>
    </row>
    <row r="5353" spans="1:7" x14ac:dyDescent="0.3">
      <c r="A5353"/>
      <c r="B5353"/>
      <c r="C5353"/>
      <c r="D5353" s="145"/>
      <c r="E5353" s="146"/>
      <c r="F5353" s="1"/>
      <c r="G5353"/>
    </row>
    <row r="5354" spans="1:7" x14ac:dyDescent="0.3">
      <c r="A5354"/>
      <c r="B5354"/>
      <c r="C5354"/>
      <c r="D5354" s="145"/>
      <c r="E5354" s="146"/>
      <c r="F5354" s="1"/>
      <c r="G5354"/>
    </row>
    <row r="5355" spans="1:7" x14ac:dyDescent="0.3">
      <c r="A5355"/>
      <c r="B5355"/>
      <c r="C5355"/>
      <c r="D5355" s="145"/>
      <c r="E5355" s="146"/>
      <c r="F5355" s="1"/>
      <c r="G5355"/>
    </row>
    <row r="5356" spans="1:7" x14ac:dyDescent="0.3">
      <c r="A5356"/>
      <c r="B5356"/>
      <c r="C5356"/>
      <c r="D5356" s="145"/>
      <c r="E5356" s="146"/>
      <c r="F5356" s="1"/>
      <c r="G5356"/>
    </row>
    <row r="5357" spans="1:7" x14ac:dyDescent="0.3">
      <c r="A5357"/>
      <c r="B5357"/>
      <c r="C5357"/>
      <c r="D5357" s="145"/>
      <c r="E5357" s="146"/>
      <c r="F5357" s="1"/>
      <c r="G5357"/>
    </row>
    <row r="5358" spans="1:7" x14ac:dyDescent="0.3">
      <c r="A5358"/>
      <c r="B5358"/>
      <c r="C5358"/>
      <c r="D5358" s="145"/>
      <c r="E5358" s="146"/>
      <c r="F5358" s="1"/>
      <c r="G5358"/>
    </row>
    <row r="5359" spans="1:7" x14ac:dyDescent="0.3">
      <c r="A5359"/>
      <c r="B5359"/>
      <c r="C5359"/>
      <c r="D5359" s="145"/>
      <c r="E5359" s="146"/>
      <c r="F5359" s="1"/>
      <c r="G5359"/>
    </row>
    <row r="5360" spans="1:7" x14ac:dyDescent="0.3">
      <c r="A5360"/>
      <c r="B5360"/>
      <c r="C5360"/>
      <c r="D5360" s="145"/>
      <c r="E5360" s="146"/>
      <c r="F5360" s="1"/>
      <c r="G5360"/>
    </row>
    <row r="5361" spans="1:7" x14ac:dyDescent="0.3">
      <c r="A5361"/>
      <c r="B5361"/>
      <c r="C5361"/>
      <c r="D5361" s="145"/>
      <c r="E5361" s="146"/>
      <c r="F5361" s="1"/>
      <c r="G5361"/>
    </row>
    <row r="5362" spans="1:7" x14ac:dyDescent="0.3">
      <c r="A5362"/>
      <c r="B5362"/>
      <c r="C5362"/>
      <c r="D5362" s="145"/>
      <c r="E5362" s="146"/>
      <c r="F5362" s="1"/>
      <c r="G5362"/>
    </row>
    <row r="5363" spans="1:7" x14ac:dyDescent="0.3">
      <c r="A5363"/>
      <c r="B5363"/>
      <c r="C5363"/>
      <c r="D5363" s="145"/>
      <c r="E5363" s="146"/>
      <c r="F5363" s="1"/>
      <c r="G5363"/>
    </row>
    <row r="5364" spans="1:7" x14ac:dyDescent="0.3">
      <c r="A5364"/>
      <c r="B5364"/>
      <c r="C5364"/>
      <c r="D5364" s="145"/>
      <c r="E5364" s="146"/>
      <c r="F5364" s="1"/>
      <c r="G5364"/>
    </row>
    <row r="5365" spans="1:7" x14ac:dyDescent="0.3">
      <c r="A5365"/>
      <c r="B5365"/>
      <c r="C5365"/>
      <c r="D5365" s="145"/>
      <c r="E5365" s="146"/>
      <c r="F5365" s="1"/>
      <c r="G5365"/>
    </row>
    <row r="5366" spans="1:7" x14ac:dyDescent="0.3">
      <c r="A5366"/>
      <c r="B5366"/>
      <c r="C5366"/>
      <c r="D5366" s="145"/>
      <c r="E5366" s="146"/>
      <c r="F5366" s="1"/>
      <c r="G5366"/>
    </row>
    <row r="5367" spans="1:7" x14ac:dyDescent="0.3">
      <c r="A5367"/>
      <c r="B5367"/>
      <c r="C5367"/>
      <c r="D5367" s="145"/>
      <c r="E5367" s="146"/>
      <c r="F5367" s="1"/>
      <c r="G5367"/>
    </row>
    <row r="5368" spans="1:7" x14ac:dyDescent="0.3">
      <c r="A5368"/>
      <c r="B5368"/>
      <c r="C5368"/>
      <c r="D5368" s="145"/>
      <c r="E5368" s="146"/>
      <c r="F5368" s="1"/>
      <c r="G5368"/>
    </row>
    <row r="5369" spans="1:7" x14ac:dyDescent="0.3">
      <c r="A5369"/>
      <c r="B5369"/>
      <c r="C5369"/>
      <c r="D5369" s="145"/>
      <c r="E5369" s="146"/>
      <c r="F5369" s="1"/>
      <c r="G5369"/>
    </row>
    <row r="5370" spans="1:7" x14ac:dyDescent="0.3">
      <c r="A5370"/>
      <c r="B5370"/>
      <c r="C5370"/>
      <c r="D5370" s="145"/>
      <c r="E5370" s="146"/>
      <c r="F5370" s="1"/>
      <c r="G5370"/>
    </row>
    <row r="5371" spans="1:7" x14ac:dyDescent="0.3">
      <c r="A5371"/>
      <c r="B5371"/>
      <c r="C5371"/>
      <c r="D5371" s="145"/>
      <c r="E5371" s="146"/>
      <c r="F5371" s="1"/>
      <c r="G5371"/>
    </row>
    <row r="5372" spans="1:7" x14ac:dyDescent="0.3">
      <c r="A5372"/>
      <c r="B5372"/>
      <c r="C5372"/>
      <c r="D5372" s="145"/>
      <c r="E5372" s="146"/>
      <c r="F5372" s="1"/>
      <c r="G5372"/>
    </row>
    <row r="5373" spans="1:7" x14ac:dyDescent="0.3">
      <c r="A5373"/>
      <c r="B5373"/>
      <c r="C5373"/>
      <c r="D5373" s="145"/>
      <c r="E5373" s="146"/>
      <c r="F5373" s="1"/>
      <c r="G5373"/>
    </row>
    <row r="5374" spans="1:7" x14ac:dyDescent="0.3">
      <c r="A5374"/>
      <c r="B5374"/>
      <c r="C5374"/>
      <c r="D5374" s="145"/>
      <c r="E5374" s="146"/>
      <c r="F5374" s="1"/>
      <c r="G5374"/>
    </row>
    <row r="5375" spans="1:7" x14ac:dyDescent="0.3">
      <c r="A5375"/>
      <c r="B5375"/>
      <c r="C5375"/>
      <c r="D5375" s="145"/>
      <c r="E5375" s="146"/>
      <c r="F5375" s="1"/>
      <c r="G5375"/>
    </row>
    <row r="5376" spans="1:7" x14ac:dyDescent="0.3">
      <c r="A5376"/>
      <c r="B5376"/>
      <c r="C5376"/>
      <c r="D5376" s="145"/>
      <c r="E5376" s="146"/>
      <c r="F5376" s="1"/>
      <c r="G5376"/>
    </row>
    <row r="5377" spans="1:7" x14ac:dyDescent="0.3">
      <c r="A5377"/>
      <c r="B5377"/>
      <c r="C5377"/>
      <c r="D5377" s="145"/>
      <c r="E5377" s="146"/>
      <c r="F5377" s="1"/>
      <c r="G5377"/>
    </row>
    <row r="5378" spans="1:7" x14ac:dyDescent="0.3">
      <c r="A5378"/>
      <c r="B5378"/>
      <c r="C5378"/>
      <c r="D5378" s="145"/>
      <c r="E5378" s="146"/>
      <c r="F5378" s="1"/>
      <c r="G5378"/>
    </row>
    <row r="5379" spans="1:7" x14ac:dyDescent="0.3">
      <c r="A5379"/>
      <c r="B5379"/>
      <c r="C5379"/>
      <c r="D5379" s="145"/>
      <c r="E5379" s="146"/>
      <c r="F5379" s="1"/>
      <c r="G5379"/>
    </row>
    <row r="5380" spans="1:7" x14ac:dyDescent="0.3">
      <c r="A5380"/>
      <c r="B5380"/>
      <c r="C5380"/>
      <c r="D5380" s="145"/>
      <c r="E5380" s="146"/>
      <c r="F5380" s="1"/>
      <c r="G5380"/>
    </row>
    <row r="5381" spans="1:7" x14ac:dyDescent="0.3">
      <c r="A5381"/>
      <c r="B5381"/>
      <c r="C5381"/>
      <c r="D5381" s="145"/>
      <c r="E5381" s="146"/>
      <c r="F5381" s="1"/>
      <c r="G5381"/>
    </row>
    <row r="5382" spans="1:7" x14ac:dyDescent="0.3">
      <c r="A5382"/>
      <c r="B5382"/>
      <c r="C5382"/>
      <c r="D5382" s="145"/>
      <c r="E5382" s="146"/>
      <c r="F5382" s="1"/>
      <c r="G5382"/>
    </row>
    <row r="5383" spans="1:7" x14ac:dyDescent="0.3">
      <c r="A5383"/>
      <c r="B5383"/>
      <c r="C5383"/>
      <c r="D5383" s="145"/>
      <c r="E5383" s="146"/>
      <c r="F5383" s="1"/>
      <c r="G5383"/>
    </row>
    <row r="5384" spans="1:7" x14ac:dyDescent="0.3">
      <c r="A5384"/>
      <c r="B5384"/>
      <c r="C5384"/>
      <c r="D5384" s="145"/>
      <c r="E5384" s="146"/>
      <c r="F5384" s="1"/>
      <c r="G5384"/>
    </row>
    <row r="5385" spans="1:7" x14ac:dyDescent="0.3">
      <c r="A5385"/>
      <c r="B5385"/>
      <c r="C5385"/>
      <c r="D5385" s="145"/>
      <c r="E5385" s="146"/>
      <c r="F5385" s="1"/>
      <c r="G5385"/>
    </row>
    <row r="5386" spans="1:7" x14ac:dyDescent="0.3">
      <c r="A5386"/>
      <c r="B5386"/>
      <c r="C5386"/>
      <c r="D5386" s="145"/>
      <c r="E5386" s="146"/>
      <c r="F5386" s="1"/>
      <c r="G5386"/>
    </row>
    <row r="5387" spans="1:7" x14ac:dyDescent="0.3">
      <c r="A5387"/>
      <c r="B5387"/>
      <c r="C5387"/>
      <c r="D5387" s="145"/>
      <c r="E5387" s="146"/>
      <c r="F5387" s="1"/>
      <c r="G5387"/>
    </row>
    <row r="5388" spans="1:7" x14ac:dyDescent="0.3">
      <c r="A5388"/>
      <c r="B5388"/>
      <c r="C5388"/>
      <c r="D5388" s="145"/>
      <c r="E5388" s="146"/>
      <c r="F5388" s="1"/>
      <c r="G5388"/>
    </row>
    <row r="5389" spans="1:7" x14ac:dyDescent="0.3">
      <c r="A5389"/>
      <c r="B5389"/>
      <c r="C5389"/>
      <c r="D5389" s="145"/>
      <c r="E5389" s="146"/>
      <c r="F5389" s="1"/>
      <c r="G5389"/>
    </row>
    <row r="5390" spans="1:7" x14ac:dyDescent="0.3">
      <c r="A5390"/>
      <c r="B5390"/>
      <c r="C5390"/>
      <c r="D5390" s="145"/>
      <c r="E5390" s="146"/>
      <c r="F5390" s="1"/>
      <c r="G5390"/>
    </row>
    <row r="5391" spans="1:7" x14ac:dyDescent="0.3">
      <c r="A5391"/>
      <c r="B5391"/>
      <c r="C5391"/>
      <c r="D5391" s="145"/>
      <c r="E5391" s="146"/>
      <c r="F5391" s="1"/>
      <c r="G5391"/>
    </row>
    <row r="5392" spans="1:7" x14ac:dyDescent="0.3">
      <c r="A5392"/>
      <c r="B5392"/>
      <c r="C5392"/>
      <c r="D5392" s="145"/>
      <c r="E5392" s="146"/>
      <c r="F5392" s="1"/>
      <c r="G5392"/>
    </row>
    <row r="5393" spans="1:7" x14ac:dyDescent="0.3">
      <c r="A5393"/>
      <c r="B5393"/>
      <c r="C5393"/>
      <c r="D5393" s="145"/>
      <c r="E5393" s="146"/>
      <c r="F5393" s="1"/>
      <c r="G5393"/>
    </row>
    <row r="5394" spans="1:7" x14ac:dyDescent="0.3">
      <c r="A5394"/>
      <c r="B5394"/>
      <c r="C5394"/>
      <c r="D5394" s="145"/>
      <c r="E5394" s="146"/>
      <c r="F5394" s="1"/>
      <c r="G5394"/>
    </row>
    <row r="5395" spans="1:7" x14ac:dyDescent="0.3">
      <c r="A5395"/>
      <c r="B5395"/>
      <c r="C5395"/>
      <c r="D5395" s="145"/>
      <c r="E5395" s="146"/>
      <c r="F5395" s="1"/>
      <c r="G5395"/>
    </row>
    <row r="5396" spans="1:7" x14ac:dyDescent="0.3">
      <c r="A5396"/>
      <c r="B5396"/>
      <c r="C5396"/>
      <c r="D5396" s="145"/>
      <c r="E5396" s="146"/>
      <c r="F5396" s="1"/>
      <c r="G5396"/>
    </row>
    <row r="5397" spans="1:7" x14ac:dyDescent="0.3">
      <c r="A5397"/>
      <c r="B5397"/>
      <c r="C5397"/>
      <c r="D5397" s="145"/>
      <c r="E5397" s="146"/>
      <c r="F5397" s="1"/>
      <c r="G5397"/>
    </row>
    <row r="5398" spans="1:7" x14ac:dyDescent="0.3">
      <c r="A5398"/>
      <c r="B5398"/>
      <c r="C5398"/>
      <c r="D5398" s="145"/>
      <c r="E5398" s="146"/>
      <c r="F5398" s="1"/>
      <c r="G5398"/>
    </row>
    <row r="5399" spans="1:7" x14ac:dyDescent="0.3">
      <c r="A5399"/>
      <c r="B5399"/>
      <c r="C5399"/>
      <c r="D5399" s="145"/>
      <c r="E5399" s="146"/>
      <c r="F5399" s="1"/>
      <c r="G5399"/>
    </row>
    <row r="5400" spans="1:7" x14ac:dyDescent="0.3">
      <c r="A5400"/>
      <c r="B5400"/>
      <c r="C5400"/>
      <c r="D5400" s="145"/>
      <c r="E5400" s="146"/>
      <c r="F5400" s="1"/>
      <c r="G5400"/>
    </row>
    <row r="5401" spans="1:7" x14ac:dyDescent="0.3">
      <c r="A5401"/>
      <c r="B5401"/>
      <c r="C5401"/>
      <c r="D5401" s="145"/>
      <c r="E5401" s="146"/>
      <c r="F5401" s="1"/>
      <c r="G5401"/>
    </row>
    <row r="5402" spans="1:7" x14ac:dyDescent="0.3">
      <c r="A5402"/>
      <c r="B5402"/>
      <c r="C5402"/>
      <c r="D5402" s="145"/>
      <c r="E5402" s="146"/>
      <c r="F5402" s="1"/>
      <c r="G5402"/>
    </row>
    <row r="5403" spans="1:7" x14ac:dyDescent="0.3">
      <c r="A5403"/>
      <c r="B5403"/>
      <c r="C5403"/>
      <c r="D5403" s="145"/>
      <c r="E5403" s="146"/>
      <c r="F5403" s="1"/>
      <c r="G5403"/>
    </row>
    <row r="5404" spans="1:7" x14ac:dyDescent="0.3">
      <c r="A5404"/>
      <c r="B5404"/>
      <c r="C5404"/>
      <c r="D5404" s="145"/>
      <c r="E5404" s="146"/>
      <c r="F5404" s="1"/>
      <c r="G5404"/>
    </row>
    <row r="5405" spans="1:7" x14ac:dyDescent="0.3">
      <c r="A5405"/>
      <c r="B5405"/>
      <c r="C5405"/>
      <c r="D5405" s="145"/>
      <c r="E5405" s="146"/>
      <c r="F5405" s="1"/>
      <c r="G5405"/>
    </row>
    <row r="5406" spans="1:7" x14ac:dyDescent="0.3">
      <c r="A5406"/>
      <c r="B5406"/>
      <c r="C5406"/>
      <c r="D5406" s="145"/>
      <c r="E5406" s="146"/>
      <c r="F5406" s="1"/>
      <c r="G5406"/>
    </row>
    <row r="5407" spans="1:7" x14ac:dyDescent="0.3">
      <c r="A5407"/>
      <c r="B5407"/>
      <c r="C5407"/>
      <c r="D5407" s="145"/>
      <c r="E5407" s="146"/>
      <c r="F5407" s="1"/>
      <c r="G5407"/>
    </row>
    <row r="5408" spans="1:7" x14ac:dyDescent="0.3">
      <c r="A5408"/>
      <c r="B5408"/>
      <c r="C5408"/>
      <c r="D5408" s="145"/>
      <c r="E5408" s="146"/>
      <c r="F5408" s="1"/>
      <c r="G5408"/>
    </row>
    <row r="5409" spans="1:7" x14ac:dyDescent="0.3">
      <c r="A5409"/>
      <c r="B5409"/>
      <c r="C5409"/>
      <c r="D5409" s="145"/>
      <c r="E5409" s="146"/>
      <c r="F5409" s="1"/>
      <c r="G5409"/>
    </row>
    <row r="5410" spans="1:7" x14ac:dyDescent="0.3">
      <c r="A5410"/>
      <c r="B5410"/>
      <c r="C5410"/>
      <c r="D5410" s="145"/>
      <c r="E5410" s="146"/>
      <c r="F5410" s="1"/>
      <c r="G5410"/>
    </row>
    <row r="5411" spans="1:7" x14ac:dyDescent="0.3">
      <c r="A5411"/>
      <c r="B5411"/>
      <c r="C5411"/>
      <c r="D5411" s="145"/>
      <c r="E5411" s="146"/>
      <c r="F5411" s="1"/>
      <c r="G5411"/>
    </row>
    <row r="5412" spans="1:7" x14ac:dyDescent="0.3">
      <c r="A5412"/>
      <c r="B5412"/>
      <c r="C5412"/>
      <c r="D5412" s="145"/>
      <c r="E5412" s="146"/>
      <c r="F5412" s="1"/>
      <c r="G5412"/>
    </row>
    <row r="5413" spans="1:7" x14ac:dyDescent="0.3">
      <c r="A5413"/>
      <c r="B5413"/>
      <c r="C5413"/>
      <c r="D5413" s="145"/>
      <c r="E5413" s="146"/>
      <c r="F5413" s="1"/>
      <c r="G5413"/>
    </row>
    <row r="5414" spans="1:7" x14ac:dyDescent="0.3">
      <c r="A5414"/>
      <c r="B5414"/>
      <c r="C5414"/>
      <c r="D5414" s="145"/>
      <c r="E5414" s="146"/>
      <c r="F5414" s="1"/>
      <c r="G5414"/>
    </row>
    <row r="5415" spans="1:7" x14ac:dyDescent="0.3">
      <c r="A5415"/>
      <c r="B5415"/>
      <c r="C5415"/>
      <c r="D5415" s="145"/>
      <c r="E5415" s="146"/>
      <c r="F5415" s="1"/>
      <c r="G5415"/>
    </row>
    <row r="5416" spans="1:7" x14ac:dyDescent="0.3">
      <c r="A5416"/>
      <c r="B5416"/>
      <c r="C5416"/>
      <c r="D5416" s="145"/>
      <c r="E5416" s="146"/>
      <c r="F5416" s="1"/>
      <c r="G5416"/>
    </row>
    <row r="5417" spans="1:7" x14ac:dyDescent="0.3">
      <c r="A5417"/>
      <c r="B5417"/>
      <c r="C5417"/>
      <c r="D5417" s="145"/>
      <c r="E5417" s="146"/>
      <c r="F5417" s="1"/>
      <c r="G5417"/>
    </row>
    <row r="5418" spans="1:7" x14ac:dyDescent="0.3">
      <c r="A5418"/>
      <c r="B5418"/>
      <c r="C5418"/>
      <c r="D5418" s="145"/>
      <c r="E5418" s="146"/>
      <c r="F5418" s="1"/>
      <c r="G5418"/>
    </row>
    <row r="5419" spans="1:7" x14ac:dyDescent="0.3">
      <c r="A5419"/>
      <c r="B5419"/>
      <c r="C5419"/>
      <c r="D5419" s="145"/>
      <c r="E5419" s="146"/>
      <c r="F5419" s="1"/>
      <c r="G5419"/>
    </row>
    <row r="5420" spans="1:7" x14ac:dyDescent="0.3">
      <c r="A5420"/>
      <c r="B5420"/>
      <c r="C5420"/>
      <c r="D5420" s="145"/>
      <c r="E5420" s="146"/>
      <c r="F5420" s="1"/>
      <c r="G5420"/>
    </row>
    <row r="5421" spans="1:7" x14ac:dyDescent="0.3">
      <c r="A5421"/>
      <c r="B5421"/>
      <c r="C5421"/>
      <c r="D5421" s="145"/>
      <c r="E5421" s="146"/>
      <c r="F5421" s="1"/>
      <c r="G5421"/>
    </row>
    <row r="5422" spans="1:7" x14ac:dyDescent="0.3">
      <c r="A5422"/>
      <c r="B5422"/>
      <c r="C5422"/>
      <c r="D5422" s="145"/>
      <c r="E5422" s="146"/>
      <c r="F5422" s="1"/>
      <c r="G5422"/>
    </row>
    <row r="5423" spans="1:7" x14ac:dyDescent="0.3">
      <c r="A5423"/>
      <c r="B5423"/>
      <c r="C5423"/>
      <c r="D5423" s="145"/>
      <c r="E5423" s="146"/>
      <c r="F5423" s="1"/>
      <c r="G5423"/>
    </row>
    <row r="5424" spans="1:7" x14ac:dyDescent="0.3">
      <c r="A5424"/>
      <c r="B5424"/>
      <c r="C5424"/>
      <c r="D5424" s="145"/>
      <c r="E5424" s="146"/>
      <c r="F5424" s="1"/>
      <c r="G5424"/>
    </row>
    <row r="5425" spans="1:7" x14ac:dyDescent="0.3">
      <c r="A5425"/>
      <c r="B5425"/>
      <c r="C5425"/>
      <c r="D5425" s="145"/>
      <c r="E5425" s="146"/>
      <c r="F5425" s="1"/>
      <c r="G5425"/>
    </row>
    <row r="5426" spans="1:7" x14ac:dyDescent="0.3">
      <c r="A5426"/>
      <c r="B5426"/>
      <c r="C5426"/>
      <c r="D5426" s="145"/>
      <c r="E5426" s="146"/>
      <c r="F5426" s="1"/>
      <c r="G5426"/>
    </row>
    <row r="5427" spans="1:7" x14ac:dyDescent="0.3">
      <c r="A5427"/>
      <c r="B5427"/>
      <c r="C5427"/>
      <c r="D5427" s="145"/>
      <c r="E5427" s="146"/>
      <c r="F5427" s="1"/>
      <c r="G5427"/>
    </row>
    <row r="5428" spans="1:7" x14ac:dyDescent="0.3">
      <c r="A5428"/>
      <c r="B5428"/>
      <c r="C5428"/>
      <c r="D5428" s="145"/>
      <c r="E5428" s="146"/>
      <c r="F5428" s="1"/>
      <c r="G5428"/>
    </row>
    <row r="5429" spans="1:7" x14ac:dyDescent="0.3">
      <c r="A5429"/>
      <c r="B5429"/>
      <c r="C5429"/>
      <c r="D5429" s="145"/>
      <c r="E5429" s="146"/>
      <c r="F5429" s="1"/>
      <c r="G5429"/>
    </row>
    <row r="5430" spans="1:7" x14ac:dyDescent="0.3">
      <c r="A5430"/>
      <c r="B5430"/>
      <c r="C5430"/>
      <c r="D5430" s="145"/>
      <c r="E5430" s="146"/>
      <c r="F5430" s="1"/>
      <c r="G5430"/>
    </row>
    <row r="5431" spans="1:7" x14ac:dyDescent="0.3">
      <c r="A5431"/>
      <c r="B5431"/>
      <c r="C5431"/>
      <c r="D5431" s="145"/>
      <c r="E5431" s="146"/>
      <c r="F5431" s="1"/>
      <c r="G5431"/>
    </row>
    <row r="5432" spans="1:7" x14ac:dyDescent="0.3">
      <c r="A5432"/>
      <c r="B5432"/>
      <c r="C5432"/>
      <c r="D5432" s="145"/>
      <c r="E5432" s="146"/>
      <c r="F5432" s="1"/>
      <c r="G5432"/>
    </row>
    <row r="5433" spans="1:7" x14ac:dyDescent="0.3">
      <c r="A5433"/>
      <c r="B5433"/>
      <c r="C5433"/>
      <c r="D5433" s="145"/>
      <c r="E5433" s="146"/>
      <c r="F5433" s="1"/>
      <c r="G5433"/>
    </row>
    <row r="5434" spans="1:7" x14ac:dyDescent="0.3">
      <c r="A5434"/>
      <c r="B5434"/>
      <c r="C5434"/>
      <c r="D5434" s="145"/>
      <c r="E5434" s="146"/>
      <c r="F5434" s="1"/>
      <c r="G5434"/>
    </row>
    <row r="5435" spans="1:7" x14ac:dyDescent="0.3">
      <c r="A5435"/>
      <c r="B5435"/>
      <c r="C5435"/>
      <c r="D5435" s="145"/>
      <c r="E5435" s="146"/>
      <c r="F5435" s="1"/>
      <c r="G5435"/>
    </row>
    <row r="5436" spans="1:7" x14ac:dyDescent="0.3">
      <c r="A5436"/>
      <c r="B5436"/>
      <c r="C5436"/>
      <c r="D5436" s="145"/>
      <c r="E5436" s="146"/>
      <c r="F5436" s="1"/>
      <c r="G5436"/>
    </row>
    <row r="5437" spans="1:7" x14ac:dyDescent="0.3">
      <c r="A5437"/>
      <c r="B5437"/>
      <c r="C5437"/>
      <c r="D5437" s="145"/>
      <c r="E5437" s="146"/>
      <c r="F5437" s="1"/>
      <c r="G5437"/>
    </row>
    <row r="5438" spans="1:7" x14ac:dyDescent="0.3">
      <c r="A5438"/>
      <c r="B5438"/>
      <c r="C5438"/>
      <c r="D5438" s="145"/>
      <c r="E5438" s="146"/>
      <c r="F5438" s="1"/>
      <c r="G5438"/>
    </row>
    <row r="5439" spans="1:7" x14ac:dyDescent="0.3">
      <c r="A5439"/>
      <c r="B5439"/>
      <c r="C5439"/>
      <c r="D5439" s="145"/>
      <c r="E5439" s="146"/>
      <c r="F5439" s="1"/>
      <c r="G5439"/>
    </row>
    <row r="5440" spans="1:7" x14ac:dyDescent="0.3">
      <c r="A5440"/>
      <c r="B5440"/>
      <c r="C5440"/>
      <c r="D5440" s="145"/>
      <c r="E5440" s="146"/>
      <c r="F5440" s="1"/>
      <c r="G5440"/>
    </row>
    <row r="5441" spans="1:7" x14ac:dyDescent="0.3">
      <c r="A5441"/>
      <c r="B5441"/>
      <c r="C5441"/>
      <c r="D5441" s="145"/>
      <c r="E5441" s="146"/>
      <c r="F5441" s="1"/>
      <c r="G5441"/>
    </row>
    <row r="5442" spans="1:7" x14ac:dyDescent="0.3">
      <c r="A5442"/>
      <c r="B5442"/>
      <c r="C5442"/>
      <c r="D5442" s="145"/>
      <c r="E5442" s="146"/>
      <c r="F5442" s="1"/>
      <c r="G5442"/>
    </row>
    <row r="5443" spans="1:7" x14ac:dyDescent="0.3">
      <c r="A5443"/>
      <c r="B5443"/>
      <c r="C5443"/>
      <c r="D5443" s="145"/>
      <c r="E5443" s="146"/>
      <c r="F5443" s="1"/>
      <c r="G5443"/>
    </row>
    <row r="5444" spans="1:7" x14ac:dyDescent="0.3">
      <c r="A5444"/>
      <c r="B5444"/>
      <c r="C5444"/>
      <c r="D5444" s="145"/>
      <c r="E5444" s="146"/>
      <c r="F5444" s="1"/>
      <c r="G5444"/>
    </row>
    <row r="5445" spans="1:7" x14ac:dyDescent="0.3">
      <c r="A5445"/>
      <c r="B5445"/>
      <c r="C5445"/>
      <c r="D5445" s="145"/>
      <c r="E5445" s="146"/>
      <c r="F5445" s="1"/>
      <c r="G5445"/>
    </row>
    <row r="5446" spans="1:7" x14ac:dyDescent="0.3">
      <c r="A5446"/>
      <c r="B5446"/>
      <c r="C5446"/>
      <c r="D5446" s="145"/>
      <c r="E5446" s="146"/>
      <c r="F5446" s="1"/>
      <c r="G5446"/>
    </row>
    <row r="5447" spans="1:7" x14ac:dyDescent="0.3">
      <c r="A5447"/>
      <c r="B5447"/>
      <c r="C5447"/>
      <c r="D5447" s="145"/>
      <c r="E5447" s="146"/>
      <c r="F5447" s="1"/>
      <c r="G5447"/>
    </row>
    <row r="5448" spans="1:7" x14ac:dyDescent="0.3">
      <c r="A5448"/>
      <c r="B5448"/>
      <c r="C5448"/>
      <c r="D5448" s="145"/>
      <c r="E5448" s="146"/>
      <c r="F5448" s="1"/>
      <c r="G5448"/>
    </row>
    <row r="5449" spans="1:7" x14ac:dyDescent="0.3">
      <c r="A5449"/>
      <c r="B5449"/>
      <c r="C5449"/>
      <c r="D5449" s="145"/>
      <c r="E5449" s="146"/>
      <c r="F5449" s="1"/>
      <c r="G5449"/>
    </row>
    <row r="5450" spans="1:7" x14ac:dyDescent="0.3">
      <c r="A5450"/>
      <c r="B5450"/>
      <c r="C5450"/>
      <c r="D5450" s="145"/>
      <c r="E5450" s="146"/>
      <c r="F5450" s="1"/>
      <c r="G5450"/>
    </row>
    <row r="5451" spans="1:7" x14ac:dyDescent="0.3">
      <c r="A5451"/>
      <c r="B5451"/>
      <c r="C5451"/>
      <c r="D5451" s="145"/>
      <c r="E5451" s="146"/>
      <c r="F5451" s="1"/>
      <c r="G5451"/>
    </row>
    <row r="5452" spans="1:7" x14ac:dyDescent="0.3">
      <c r="A5452"/>
      <c r="B5452"/>
      <c r="C5452"/>
      <c r="D5452" s="145"/>
      <c r="E5452" s="146"/>
      <c r="F5452" s="1"/>
      <c r="G5452"/>
    </row>
    <row r="5453" spans="1:7" x14ac:dyDescent="0.3">
      <c r="A5453"/>
      <c r="B5453"/>
      <c r="C5453"/>
      <c r="D5453" s="145"/>
      <c r="E5453" s="146"/>
      <c r="F5453" s="1"/>
      <c r="G5453"/>
    </row>
    <row r="5454" spans="1:7" x14ac:dyDescent="0.3">
      <c r="A5454"/>
      <c r="B5454"/>
      <c r="C5454"/>
      <c r="D5454" s="145"/>
      <c r="E5454" s="146"/>
      <c r="F5454" s="1"/>
      <c r="G5454"/>
    </row>
    <row r="5455" spans="1:7" x14ac:dyDescent="0.3">
      <c r="A5455"/>
      <c r="B5455"/>
      <c r="C5455"/>
      <c r="D5455" s="145"/>
      <c r="E5455" s="146"/>
      <c r="F5455" s="1"/>
      <c r="G5455"/>
    </row>
    <row r="5456" spans="1:7" x14ac:dyDescent="0.3">
      <c r="A5456"/>
      <c r="B5456"/>
      <c r="C5456"/>
      <c r="D5456" s="145"/>
      <c r="E5456" s="146"/>
      <c r="F5456" s="1"/>
      <c r="G5456"/>
    </row>
    <row r="5457" spans="1:7" x14ac:dyDescent="0.3">
      <c r="A5457"/>
      <c r="B5457"/>
      <c r="C5457"/>
      <c r="D5457" s="145"/>
      <c r="E5457" s="146"/>
      <c r="F5457" s="1"/>
      <c r="G5457"/>
    </row>
    <row r="5458" spans="1:7" x14ac:dyDescent="0.3">
      <c r="A5458"/>
      <c r="B5458"/>
      <c r="C5458"/>
      <c r="D5458" s="145"/>
      <c r="E5458" s="146"/>
      <c r="F5458" s="1"/>
      <c r="G5458"/>
    </row>
    <row r="5459" spans="1:7" x14ac:dyDescent="0.3">
      <c r="A5459"/>
      <c r="B5459"/>
      <c r="C5459"/>
      <c r="D5459" s="145"/>
      <c r="E5459" s="146"/>
      <c r="F5459" s="1"/>
      <c r="G5459"/>
    </row>
    <row r="5460" spans="1:7" x14ac:dyDescent="0.3">
      <c r="A5460"/>
      <c r="B5460"/>
      <c r="C5460"/>
      <c r="D5460" s="145"/>
      <c r="E5460" s="146"/>
      <c r="F5460" s="1"/>
      <c r="G5460"/>
    </row>
    <row r="5461" spans="1:7" x14ac:dyDescent="0.3">
      <c r="A5461"/>
      <c r="B5461"/>
      <c r="C5461"/>
      <c r="D5461" s="145"/>
      <c r="E5461" s="146"/>
      <c r="F5461" s="1"/>
      <c r="G5461"/>
    </row>
    <row r="5462" spans="1:7" x14ac:dyDescent="0.3">
      <c r="A5462"/>
      <c r="B5462"/>
      <c r="C5462"/>
      <c r="D5462" s="145"/>
      <c r="E5462" s="146"/>
      <c r="F5462" s="1"/>
      <c r="G5462"/>
    </row>
    <row r="5463" spans="1:7" x14ac:dyDescent="0.3">
      <c r="A5463"/>
      <c r="B5463"/>
      <c r="C5463"/>
      <c r="D5463" s="145"/>
      <c r="E5463" s="146"/>
      <c r="F5463" s="1"/>
      <c r="G5463"/>
    </row>
    <row r="5464" spans="1:7" x14ac:dyDescent="0.3">
      <c r="A5464"/>
      <c r="B5464"/>
      <c r="C5464"/>
      <c r="D5464" s="145"/>
      <c r="E5464" s="146"/>
      <c r="F5464" s="1"/>
      <c r="G5464"/>
    </row>
    <row r="5465" spans="1:7" x14ac:dyDescent="0.3">
      <c r="A5465"/>
      <c r="B5465"/>
      <c r="C5465"/>
      <c r="D5465" s="145"/>
      <c r="E5465" s="146"/>
      <c r="F5465" s="1"/>
      <c r="G5465"/>
    </row>
    <row r="5466" spans="1:7" x14ac:dyDescent="0.3">
      <c r="A5466"/>
      <c r="B5466"/>
      <c r="C5466"/>
      <c r="D5466" s="145"/>
      <c r="E5466" s="146"/>
      <c r="F5466" s="1"/>
      <c r="G5466"/>
    </row>
    <row r="5467" spans="1:7" x14ac:dyDescent="0.3">
      <c r="A5467"/>
      <c r="B5467"/>
      <c r="C5467"/>
      <c r="D5467" s="145"/>
      <c r="E5467" s="146"/>
      <c r="F5467" s="1"/>
      <c r="G5467"/>
    </row>
    <row r="5468" spans="1:7" x14ac:dyDescent="0.3">
      <c r="A5468"/>
      <c r="B5468"/>
      <c r="C5468"/>
      <c r="D5468" s="145"/>
      <c r="E5468" s="146"/>
      <c r="F5468" s="1"/>
      <c r="G5468"/>
    </row>
    <row r="5469" spans="1:7" x14ac:dyDescent="0.3">
      <c r="A5469"/>
      <c r="B5469"/>
      <c r="C5469"/>
      <c r="D5469" s="145"/>
      <c r="E5469" s="146"/>
      <c r="F5469" s="1"/>
      <c r="G5469"/>
    </row>
    <row r="5470" spans="1:7" x14ac:dyDescent="0.3">
      <c r="A5470"/>
      <c r="B5470"/>
      <c r="C5470"/>
      <c r="D5470" s="145"/>
      <c r="E5470" s="146"/>
      <c r="F5470" s="1"/>
      <c r="G5470"/>
    </row>
    <row r="5471" spans="1:7" x14ac:dyDescent="0.3">
      <c r="A5471"/>
      <c r="B5471"/>
      <c r="C5471"/>
      <c r="D5471" s="145"/>
      <c r="E5471" s="146"/>
      <c r="F5471" s="1"/>
      <c r="G5471"/>
    </row>
    <row r="5472" spans="1:7" x14ac:dyDescent="0.3">
      <c r="A5472"/>
      <c r="B5472"/>
      <c r="C5472"/>
      <c r="D5472" s="145"/>
      <c r="E5472" s="146"/>
      <c r="F5472" s="1"/>
      <c r="G5472"/>
    </row>
    <row r="5473" spans="1:7" x14ac:dyDescent="0.3">
      <c r="A5473"/>
      <c r="B5473"/>
      <c r="C5473"/>
      <c r="D5473" s="145"/>
      <c r="E5473" s="146"/>
      <c r="F5473" s="1"/>
      <c r="G5473"/>
    </row>
    <row r="5474" spans="1:7" x14ac:dyDescent="0.3">
      <c r="A5474"/>
      <c r="B5474"/>
      <c r="C5474"/>
      <c r="D5474" s="145"/>
      <c r="E5474" s="146"/>
      <c r="F5474" s="1"/>
      <c r="G5474"/>
    </row>
    <row r="5475" spans="1:7" x14ac:dyDescent="0.3">
      <c r="A5475"/>
      <c r="B5475"/>
      <c r="C5475"/>
      <c r="D5475" s="145"/>
      <c r="E5475" s="146"/>
      <c r="F5475" s="1"/>
      <c r="G5475"/>
    </row>
    <row r="5476" spans="1:7" x14ac:dyDescent="0.3">
      <c r="A5476"/>
      <c r="B5476"/>
      <c r="C5476"/>
      <c r="D5476" s="145"/>
      <c r="E5476" s="146"/>
      <c r="F5476" s="1"/>
      <c r="G5476"/>
    </row>
    <row r="5477" spans="1:7" x14ac:dyDescent="0.3">
      <c r="A5477"/>
      <c r="B5477"/>
      <c r="C5477"/>
      <c r="D5477" s="145"/>
      <c r="E5477" s="146"/>
      <c r="F5477" s="1"/>
      <c r="G5477"/>
    </row>
    <row r="5478" spans="1:7" x14ac:dyDescent="0.3">
      <c r="A5478"/>
      <c r="B5478"/>
      <c r="C5478"/>
      <c r="D5478" s="145"/>
      <c r="E5478" s="146"/>
      <c r="F5478" s="1"/>
      <c r="G5478"/>
    </row>
    <row r="5479" spans="1:7" x14ac:dyDescent="0.3">
      <c r="A5479"/>
      <c r="B5479"/>
      <c r="C5479"/>
      <c r="D5479" s="145"/>
      <c r="E5479" s="146"/>
      <c r="F5479" s="1"/>
      <c r="G5479"/>
    </row>
    <row r="5480" spans="1:7" x14ac:dyDescent="0.3">
      <c r="A5480"/>
      <c r="B5480"/>
      <c r="C5480"/>
      <c r="D5480" s="145"/>
      <c r="E5480" s="146"/>
      <c r="F5480" s="1"/>
      <c r="G5480"/>
    </row>
    <row r="5481" spans="1:7" x14ac:dyDescent="0.3">
      <c r="A5481"/>
      <c r="B5481"/>
      <c r="C5481"/>
      <c r="D5481" s="145"/>
      <c r="E5481" s="146"/>
      <c r="F5481" s="1"/>
      <c r="G5481"/>
    </row>
    <row r="5482" spans="1:7" x14ac:dyDescent="0.3">
      <c r="A5482"/>
      <c r="B5482"/>
      <c r="C5482"/>
      <c r="D5482" s="145"/>
      <c r="E5482" s="146"/>
      <c r="F5482" s="1"/>
      <c r="G5482"/>
    </row>
    <row r="5483" spans="1:7" x14ac:dyDescent="0.3">
      <c r="A5483"/>
      <c r="B5483"/>
      <c r="C5483"/>
      <c r="D5483" s="145"/>
      <c r="E5483" s="146"/>
      <c r="F5483" s="1"/>
      <c r="G5483"/>
    </row>
    <row r="5484" spans="1:7" x14ac:dyDescent="0.3">
      <c r="A5484"/>
      <c r="B5484"/>
      <c r="C5484"/>
      <c r="D5484" s="145"/>
      <c r="E5484" s="146"/>
      <c r="F5484" s="1"/>
      <c r="G5484"/>
    </row>
    <row r="5485" spans="1:7" x14ac:dyDescent="0.3">
      <c r="A5485"/>
      <c r="B5485"/>
      <c r="C5485"/>
      <c r="D5485" s="145"/>
      <c r="E5485" s="146"/>
      <c r="F5485" s="1"/>
      <c r="G5485"/>
    </row>
    <row r="5486" spans="1:7" x14ac:dyDescent="0.3">
      <c r="A5486"/>
      <c r="B5486"/>
      <c r="C5486"/>
      <c r="D5486" s="145"/>
      <c r="E5486" s="146"/>
      <c r="F5486" s="1"/>
      <c r="G5486"/>
    </row>
    <row r="5487" spans="1:7" x14ac:dyDescent="0.3">
      <c r="A5487"/>
      <c r="B5487"/>
      <c r="C5487"/>
      <c r="D5487" s="145"/>
      <c r="E5487" s="146"/>
      <c r="F5487" s="1"/>
      <c r="G5487"/>
    </row>
    <row r="5488" spans="1:7" x14ac:dyDescent="0.3">
      <c r="A5488"/>
      <c r="B5488"/>
      <c r="C5488"/>
      <c r="D5488" s="145"/>
      <c r="E5488" s="146"/>
      <c r="F5488" s="1"/>
      <c r="G5488"/>
    </row>
    <row r="5489" spans="1:7" x14ac:dyDescent="0.3">
      <c r="A5489"/>
      <c r="B5489"/>
      <c r="C5489"/>
      <c r="D5489" s="145"/>
      <c r="E5489" s="146"/>
      <c r="F5489" s="1"/>
      <c r="G5489"/>
    </row>
    <row r="5490" spans="1:7" x14ac:dyDescent="0.3">
      <c r="A5490"/>
      <c r="B5490"/>
      <c r="C5490"/>
      <c r="D5490" s="145"/>
      <c r="E5490" s="146"/>
      <c r="F5490" s="1"/>
      <c r="G5490"/>
    </row>
    <row r="5491" spans="1:7" x14ac:dyDescent="0.3">
      <c r="A5491"/>
      <c r="B5491"/>
      <c r="C5491"/>
      <c r="D5491" s="145"/>
      <c r="E5491" s="146"/>
      <c r="F5491" s="1"/>
      <c r="G5491"/>
    </row>
    <row r="5492" spans="1:7" x14ac:dyDescent="0.3">
      <c r="A5492"/>
      <c r="B5492"/>
      <c r="C5492"/>
      <c r="D5492" s="145"/>
      <c r="E5492" s="146"/>
      <c r="F5492" s="1"/>
      <c r="G5492"/>
    </row>
    <row r="5493" spans="1:7" x14ac:dyDescent="0.3">
      <c r="A5493"/>
      <c r="B5493"/>
      <c r="C5493"/>
      <c r="D5493" s="145"/>
      <c r="E5493" s="146"/>
      <c r="F5493" s="1"/>
      <c r="G5493"/>
    </row>
    <row r="5494" spans="1:7" x14ac:dyDescent="0.3">
      <c r="A5494"/>
      <c r="B5494"/>
      <c r="C5494"/>
      <c r="D5494" s="145"/>
      <c r="E5494" s="146"/>
      <c r="F5494" s="1"/>
      <c r="G5494"/>
    </row>
    <row r="5495" spans="1:7" x14ac:dyDescent="0.3">
      <c r="A5495"/>
      <c r="B5495"/>
      <c r="C5495"/>
      <c r="D5495" s="145"/>
      <c r="E5495" s="146"/>
      <c r="F5495" s="1"/>
      <c r="G5495"/>
    </row>
    <row r="5496" spans="1:7" x14ac:dyDescent="0.3">
      <c r="A5496"/>
      <c r="B5496"/>
      <c r="C5496"/>
      <c r="D5496" s="145"/>
      <c r="E5496" s="146"/>
      <c r="F5496" s="1"/>
      <c r="G5496"/>
    </row>
    <row r="5497" spans="1:7" x14ac:dyDescent="0.3">
      <c r="A5497"/>
      <c r="B5497"/>
      <c r="C5497"/>
      <c r="D5497" s="145"/>
      <c r="E5497" s="146"/>
      <c r="F5497" s="1"/>
      <c r="G5497"/>
    </row>
    <row r="5498" spans="1:7" x14ac:dyDescent="0.3">
      <c r="A5498"/>
      <c r="B5498"/>
      <c r="C5498"/>
      <c r="D5498" s="145"/>
      <c r="E5498" s="146"/>
      <c r="F5498" s="1"/>
      <c r="G5498"/>
    </row>
    <row r="5499" spans="1:7" x14ac:dyDescent="0.3">
      <c r="A5499"/>
      <c r="B5499"/>
      <c r="C5499"/>
      <c r="D5499" s="145"/>
      <c r="E5499" s="146"/>
      <c r="F5499" s="1"/>
      <c r="G5499"/>
    </row>
    <row r="5500" spans="1:7" x14ac:dyDescent="0.3">
      <c r="A5500"/>
      <c r="B5500"/>
      <c r="C5500"/>
      <c r="D5500" s="145"/>
      <c r="E5500" s="146"/>
      <c r="F5500" s="1"/>
      <c r="G5500"/>
    </row>
    <row r="5501" spans="1:7" x14ac:dyDescent="0.3">
      <c r="A5501"/>
      <c r="B5501"/>
      <c r="C5501"/>
      <c r="D5501" s="145"/>
      <c r="E5501" s="146"/>
      <c r="F5501" s="1"/>
      <c r="G5501"/>
    </row>
    <row r="5502" spans="1:7" x14ac:dyDescent="0.3">
      <c r="A5502"/>
      <c r="B5502"/>
      <c r="C5502"/>
      <c r="D5502" s="145"/>
      <c r="E5502" s="146"/>
      <c r="F5502" s="1"/>
      <c r="G5502"/>
    </row>
    <row r="5503" spans="1:7" x14ac:dyDescent="0.3">
      <c r="A5503"/>
      <c r="B5503"/>
      <c r="C5503"/>
      <c r="D5503" s="145"/>
      <c r="E5503" s="146"/>
      <c r="F5503" s="1"/>
      <c r="G5503"/>
    </row>
    <row r="5504" spans="1:7" x14ac:dyDescent="0.3">
      <c r="A5504"/>
      <c r="B5504"/>
      <c r="C5504"/>
      <c r="D5504" s="145"/>
      <c r="E5504" s="146"/>
      <c r="F5504" s="1"/>
      <c r="G5504"/>
    </row>
    <row r="5505" spans="1:7" x14ac:dyDescent="0.3">
      <c r="A5505"/>
      <c r="B5505"/>
      <c r="C5505"/>
      <c r="D5505" s="145"/>
      <c r="E5505" s="146"/>
      <c r="F5505" s="1"/>
      <c r="G5505"/>
    </row>
    <row r="5506" spans="1:7" x14ac:dyDescent="0.3">
      <c r="A5506"/>
      <c r="B5506"/>
      <c r="C5506"/>
      <c r="D5506" s="145"/>
      <c r="E5506" s="146"/>
      <c r="F5506" s="1"/>
      <c r="G5506"/>
    </row>
    <row r="5507" spans="1:7" x14ac:dyDescent="0.3">
      <c r="A5507"/>
      <c r="B5507"/>
      <c r="C5507"/>
      <c r="D5507" s="145"/>
      <c r="E5507" s="146"/>
      <c r="F5507" s="1"/>
      <c r="G5507"/>
    </row>
    <row r="5508" spans="1:7" x14ac:dyDescent="0.3">
      <c r="A5508"/>
      <c r="B5508"/>
      <c r="C5508"/>
      <c r="D5508" s="145"/>
      <c r="E5508" s="146"/>
      <c r="F5508" s="1"/>
      <c r="G5508"/>
    </row>
    <row r="5509" spans="1:7" x14ac:dyDescent="0.3">
      <c r="A5509"/>
      <c r="B5509"/>
      <c r="C5509"/>
      <c r="D5509" s="145"/>
      <c r="E5509" s="146"/>
      <c r="F5509" s="1"/>
      <c r="G5509"/>
    </row>
    <row r="5510" spans="1:7" x14ac:dyDescent="0.3">
      <c r="A5510"/>
      <c r="B5510"/>
      <c r="C5510"/>
      <c r="D5510" s="145"/>
      <c r="E5510" s="146"/>
      <c r="F5510" s="1"/>
      <c r="G5510"/>
    </row>
    <row r="5511" spans="1:7" x14ac:dyDescent="0.3">
      <c r="A5511"/>
      <c r="B5511"/>
      <c r="C5511"/>
      <c r="D5511" s="145"/>
      <c r="E5511" s="146"/>
      <c r="F5511" s="1"/>
      <c r="G5511"/>
    </row>
    <row r="5512" spans="1:7" x14ac:dyDescent="0.3">
      <c r="A5512"/>
      <c r="B5512"/>
      <c r="C5512"/>
      <c r="D5512" s="145"/>
      <c r="E5512" s="146"/>
      <c r="F5512" s="1"/>
      <c r="G5512"/>
    </row>
    <row r="5513" spans="1:7" x14ac:dyDescent="0.3">
      <c r="A5513"/>
      <c r="B5513"/>
      <c r="C5513"/>
      <c r="D5513" s="145"/>
      <c r="E5513" s="146"/>
      <c r="F5513" s="1"/>
      <c r="G5513"/>
    </row>
    <row r="5514" spans="1:7" x14ac:dyDescent="0.3">
      <c r="A5514"/>
      <c r="B5514"/>
      <c r="C5514"/>
      <c r="D5514" s="145"/>
      <c r="E5514" s="146"/>
      <c r="F5514" s="1"/>
      <c r="G5514"/>
    </row>
    <row r="5515" spans="1:7" x14ac:dyDescent="0.3">
      <c r="A5515"/>
      <c r="B5515"/>
      <c r="C5515"/>
      <c r="D5515" s="145"/>
      <c r="E5515" s="146"/>
      <c r="F5515" s="1"/>
      <c r="G5515"/>
    </row>
    <row r="5516" spans="1:7" x14ac:dyDescent="0.3">
      <c r="A5516"/>
      <c r="B5516"/>
      <c r="C5516"/>
      <c r="D5516" s="145"/>
      <c r="E5516" s="146"/>
      <c r="F5516" s="1"/>
      <c r="G5516"/>
    </row>
    <row r="5517" spans="1:7" x14ac:dyDescent="0.3">
      <c r="A5517"/>
      <c r="B5517"/>
      <c r="C5517"/>
      <c r="D5517" s="145"/>
      <c r="E5517" s="146"/>
      <c r="F5517" s="1"/>
      <c r="G5517"/>
    </row>
    <row r="5518" spans="1:7" x14ac:dyDescent="0.3">
      <c r="A5518"/>
      <c r="B5518"/>
      <c r="C5518"/>
      <c r="D5518" s="145"/>
      <c r="E5518" s="146"/>
      <c r="F5518" s="1"/>
      <c r="G5518"/>
    </row>
    <row r="5519" spans="1:7" x14ac:dyDescent="0.3">
      <c r="A5519"/>
      <c r="B5519"/>
      <c r="C5519"/>
      <c r="D5519" s="145"/>
      <c r="E5519" s="146"/>
      <c r="F5519" s="1"/>
      <c r="G5519"/>
    </row>
    <row r="5520" spans="1:7" x14ac:dyDescent="0.3">
      <c r="A5520"/>
      <c r="B5520"/>
      <c r="C5520"/>
      <c r="D5520" s="145"/>
      <c r="E5520" s="146"/>
      <c r="F5520" s="1"/>
      <c r="G5520"/>
    </row>
    <row r="5521" spans="1:7" x14ac:dyDescent="0.3">
      <c r="A5521"/>
      <c r="B5521"/>
      <c r="C5521"/>
      <c r="D5521" s="145"/>
      <c r="E5521" s="146"/>
      <c r="F5521" s="1"/>
      <c r="G5521"/>
    </row>
    <row r="5522" spans="1:7" x14ac:dyDescent="0.3">
      <c r="A5522"/>
      <c r="B5522"/>
      <c r="C5522"/>
      <c r="D5522" s="145"/>
      <c r="E5522" s="146"/>
      <c r="F5522" s="1"/>
      <c r="G5522"/>
    </row>
    <row r="5523" spans="1:7" x14ac:dyDescent="0.3">
      <c r="A5523"/>
      <c r="B5523"/>
      <c r="C5523"/>
      <c r="D5523" s="145"/>
      <c r="E5523" s="146"/>
      <c r="F5523" s="1"/>
      <c r="G5523"/>
    </row>
    <row r="5524" spans="1:7" x14ac:dyDescent="0.3">
      <c r="A5524"/>
      <c r="B5524"/>
      <c r="C5524"/>
      <c r="D5524" s="145"/>
      <c r="E5524" s="146"/>
      <c r="F5524" s="1"/>
      <c r="G5524"/>
    </row>
    <row r="5525" spans="1:7" x14ac:dyDescent="0.3">
      <c r="A5525"/>
      <c r="B5525"/>
      <c r="C5525"/>
      <c r="D5525" s="145"/>
      <c r="E5525" s="146"/>
      <c r="F5525" s="1"/>
      <c r="G5525"/>
    </row>
    <row r="5526" spans="1:7" x14ac:dyDescent="0.3">
      <c r="A5526"/>
      <c r="B5526"/>
      <c r="C5526"/>
      <c r="D5526" s="145"/>
      <c r="E5526" s="146"/>
      <c r="F5526" s="1"/>
      <c r="G5526"/>
    </row>
    <row r="5527" spans="1:7" x14ac:dyDescent="0.3">
      <c r="A5527"/>
      <c r="B5527"/>
      <c r="C5527"/>
      <c r="D5527" s="145"/>
      <c r="E5527" s="146"/>
      <c r="F5527" s="1"/>
      <c r="G5527"/>
    </row>
    <row r="5528" spans="1:7" x14ac:dyDescent="0.3">
      <c r="A5528"/>
      <c r="B5528"/>
      <c r="C5528"/>
      <c r="D5528" s="145"/>
      <c r="E5528" s="146"/>
      <c r="F5528" s="1"/>
      <c r="G5528"/>
    </row>
    <row r="5529" spans="1:7" x14ac:dyDescent="0.3">
      <c r="A5529"/>
      <c r="B5529"/>
      <c r="C5529"/>
      <c r="D5529" s="145"/>
      <c r="E5529" s="146"/>
      <c r="F5529" s="1"/>
      <c r="G5529"/>
    </row>
    <row r="5530" spans="1:7" x14ac:dyDescent="0.3">
      <c r="A5530"/>
      <c r="B5530"/>
      <c r="C5530"/>
      <c r="D5530" s="145"/>
      <c r="E5530" s="146"/>
      <c r="F5530" s="1"/>
      <c r="G5530"/>
    </row>
    <row r="5531" spans="1:7" x14ac:dyDescent="0.3">
      <c r="A5531"/>
      <c r="B5531"/>
      <c r="C5531"/>
      <c r="D5531" s="145"/>
      <c r="E5531" s="146"/>
      <c r="F5531" s="1"/>
      <c r="G5531"/>
    </row>
    <row r="5532" spans="1:7" x14ac:dyDescent="0.3">
      <c r="A5532"/>
      <c r="B5532"/>
      <c r="C5532"/>
      <c r="D5532" s="145"/>
      <c r="E5532" s="146"/>
      <c r="F5532" s="1"/>
      <c r="G5532"/>
    </row>
    <row r="5533" spans="1:7" x14ac:dyDescent="0.3">
      <c r="A5533"/>
      <c r="B5533"/>
      <c r="C5533"/>
      <c r="D5533" s="145"/>
      <c r="E5533" s="146"/>
      <c r="F5533" s="1"/>
      <c r="G5533"/>
    </row>
    <row r="5534" spans="1:7" x14ac:dyDescent="0.3">
      <c r="A5534"/>
      <c r="B5534"/>
      <c r="C5534"/>
      <c r="D5534" s="145"/>
      <c r="E5534" s="146"/>
      <c r="F5534" s="1"/>
      <c r="G5534"/>
    </row>
    <row r="5535" spans="1:7" x14ac:dyDescent="0.3">
      <c r="A5535"/>
      <c r="B5535"/>
      <c r="C5535"/>
      <c r="D5535" s="145"/>
      <c r="E5535" s="146"/>
      <c r="F5535" s="1"/>
      <c r="G5535"/>
    </row>
    <row r="5536" spans="1:7" x14ac:dyDescent="0.3">
      <c r="A5536"/>
      <c r="B5536"/>
      <c r="C5536"/>
      <c r="D5536" s="145"/>
      <c r="E5536" s="146"/>
      <c r="F5536" s="1"/>
      <c r="G5536"/>
    </row>
    <row r="5537" spans="1:7" x14ac:dyDescent="0.3">
      <c r="A5537"/>
      <c r="B5537"/>
      <c r="C5537"/>
      <c r="D5537" s="145"/>
      <c r="E5537" s="146"/>
      <c r="F5537" s="1"/>
      <c r="G5537"/>
    </row>
    <row r="5538" spans="1:7" x14ac:dyDescent="0.3">
      <c r="A5538"/>
      <c r="B5538"/>
      <c r="C5538"/>
      <c r="D5538" s="145"/>
      <c r="E5538" s="146"/>
      <c r="F5538" s="1"/>
      <c r="G5538"/>
    </row>
    <row r="5539" spans="1:7" x14ac:dyDescent="0.3">
      <c r="A5539"/>
      <c r="B5539"/>
      <c r="C5539"/>
      <c r="D5539" s="145"/>
      <c r="E5539" s="146"/>
      <c r="F5539" s="1"/>
      <c r="G5539"/>
    </row>
    <row r="5540" spans="1:7" x14ac:dyDescent="0.3">
      <c r="A5540"/>
      <c r="B5540"/>
      <c r="C5540"/>
      <c r="D5540" s="145"/>
      <c r="E5540" s="146"/>
      <c r="F5540" s="1"/>
      <c r="G5540"/>
    </row>
    <row r="5541" spans="1:7" x14ac:dyDescent="0.3">
      <c r="A5541"/>
      <c r="B5541"/>
      <c r="C5541"/>
      <c r="D5541" s="145"/>
      <c r="E5541" s="146"/>
      <c r="F5541" s="1"/>
      <c r="G5541"/>
    </row>
    <row r="5542" spans="1:7" x14ac:dyDescent="0.3">
      <c r="A5542"/>
      <c r="B5542"/>
      <c r="C5542"/>
      <c r="D5542" s="145"/>
      <c r="E5542" s="146"/>
      <c r="F5542" s="1"/>
      <c r="G5542"/>
    </row>
    <row r="5543" spans="1:7" x14ac:dyDescent="0.3">
      <c r="A5543"/>
      <c r="B5543"/>
      <c r="C5543"/>
      <c r="D5543" s="145"/>
      <c r="E5543" s="146"/>
      <c r="F5543" s="1"/>
      <c r="G5543"/>
    </row>
    <row r="5544" spans="1:7" x14ac:dyDescent="0.3">
      <c r="A5544"/>
      <c r="B5544"/>
      <c r="C5544"/>
      <c r="D5544" s="145"/>
      <c r="E5544" s="146"/>
      <c r="F5544" s="1"/>
      <c r="G5544"/>
    </row>
    <row r="5545" spans="1:7" x14ac:dyDescent="0.3">
      <c r="A5545"/>
      <c r="B5545"/>
      <c r="C5545"/>
      <c r="D5545" s="145"/>
      <c r="E5545" s="146"/>
      <c r="F5545" s="1"/>
      <c r="G5545"/>
    </row>
    <row r="5546" spans="1:7" x14ac:dyDescent="0.3">
      <c r="A5546"/>
      <c r="B5546"/>
      <c r="C5546"/>
      <c r="D5546" s="145"/>
      <c r="E5546" s="146"/>
      <c r="F5546" s="1"/>
      <c r="G5546"/>
    </row>
    <row r="5547" spans="1:7" x14ac:dyDescent="0.3">
      <c r="A5547"/>
      <c r="B5547"/>
      <c r="C5547"/>
      <c r="D5547" s="145"/>
      <c r="E5547" s="146"/>
      <c r="F5547" s="1"/>
      <c r="G5547"/>
    </row>
    <row r="5548" spans="1:7" x14ac:dyDescent="0.3">
      <c r="A5548"/>
      <c r="B5548"/>
      <c r="C5548"/>
      <c r="D5548" s="145"/>
      <c r="E5548" s="146"/>
      <c r="F5548" s="1"/>
      <c r="G5548"/>
    </row>
    <row r="5549" spans="1:7" x14ac:dyDescent="0.3">
      <c r="A5549"/>
      <c r="B5549"/>
      <c r="C5549"/>
      <c r="D5549" s="145"/>
      <c r="E5549" s="146"/>
      <c r="F5549" s="1"/>
      <c r="G5549"/>
    </row>
    <row r="5550" spans="1:7" x14ac:dyDescent="0.3">
      <c r="A5550"/>
      <c r="B5550"/>
      <c r="C5550"/>
      <c r="D5550" s="145"/>
      <c r="E5550" s="146"/>
      <c r="F5550" s="1"/>
      <c r="G5550"/>
    </row>
    <row r="5551" spans="1:7" x14ac:dyDescent="0.3">
      <c r="A5551"/>
      <c r="B5551"/>
      <c r="C5551"/>
      <c r="D5551" s="145"/>
      <c r="E5551" s="146"/>
      <c r="F5551" s="1"/>
      <c r="G5551"/>
    </row>
    <row r="5552" spans="1:7" x14ac:dyDescent="0.3">
      <c r="A5552"/>
      <c r="B5552"/>
      <c r="C5552"/>
      <c r="D5552" s="145"/>
      <c r="E5552" s="146"/>
      <c r="F5552" s="1"/>
      <c r="G5552"/>
    </row>
    <row r="5553" spans="1:7" x14ac:dyDescent="0.3">
      <c r="A5553"/>
      <c r="B5553"/>
      <c r="C5553"/>
      <c r="D5553" s="145"/>
      <c r="E5553" s="146"/>
      <c r="F5553" s="1"/>
      <c r="G5553"/>
    </row>
    <row r="5554" spans="1:7" x14ac:dyDescent="0.3">
      <c r="A5554"/>
      <c r="B5554"/>
      <c r="C5554"/>
      <c r="D5554" s="145"/>
      <c r="E5554" s="146"/>
      <c r="F5554" s="1"/>
      <c r="G5554"/>
    </row>
    <row r="5555" spans="1:7" x14ac:dyDescent="0.3">
      <c r="A5555"/>
      <c r="B5555"/>
      <c r="C5555"/>
      <c r="D5555" s="145"/>
      <c r="E5555" s="146"/>
      <c r="F5555" s="1"/>
      <c r="G5555"/>
    </row>
    <row r="5556" spans="1:7" x14ac:dyDescent="0.3">
      <c r="A5556"/>
      <c r="B5556"/>
      <c r="C5556"/>
      <c r="D5556" s="145"/>
      <c r="E5556" s="146"/>
      <c r="F5556" s="1"/>
      <c r="G5556"/>
    </row>
    <row r="5557" spans="1:7" x14ac:dyDescent="0.3">
      <c r="A5557"/>
      <c r="B5557"/>
      <c r="C5557"/>
      <c r="D5557" s="145"/>
      <c r="E5557" s="146"/>
      <c r="F5557" s="1"/>
      <c r="G5557"/>
    </row>
    <row r="5558" spans="1:7" x14ac:dyDescent="0.3">
      <c r="A5558"/>
      <c r="B5558"/>
      <c r="C5558"/>
      <c r="D5558" s="145"/>
      <c r="E5558" s="146"/>
      <c r="F5558" s="1"/>
      <c r="G5558"/>
    </row>
    <row r="5559" spans="1:7" x14ac:dyDescent="0.3">
      <c r="A5559"/>
      <c r="B5559"/>
      <c r="C5559"/>
      <c r="D5559" s="145"/>
      <c r="E5559" s="146"/>
      <c r="F5559" s="1"/>
      <c r="G5559"/>
    </row>
    <row r="5560" spans="1:7" x14ac:dyDescent="0.3">
      <c r="A5560"/>
      <c r="B5560"/>
      <c r="C5560"/>
      <c r="D5560" s="145"/>
      <c r="E5560" s="146"/>
      <c r="F5560" s="1"/>
      <c r="G5560"/>
    </row>
    <row r="5561" spans="1:7" x14ac:dyDescent="0.3">
      <c r="A5561"/>
      <c r="B5561"/>
      <c r="C5561"/>
      <c r="D5561" s="145"/>
      <c r="E5561" s="146"/>
      <c r="F5561" s="1"/>
      <c r="G5561"/>
    </row>
    <row r="5562" spans="1:7" x14ac:dyDescent="0.3">
      <c r="A5562"/>
      <c r="B5562"/>
      <c r="C5562"/>
      <c r="D5562" s="145"/>
      <c r="E5562" s="146"/>
      <c r="F5562" s="1"/>
      <c r="G5562"/>
    </row>
    <row r="5563" spans="1:7" x14ac:dyDescent="0.3">
      <c r="A5563"/>
      <c r="B5563"/>
      <c r="C5563"/>
      <c r="D5563" s="145"/>
      <c r="E5563" s="146"/>
      <c r="F5563" s="1"/>
      <c r="G5563"/>
    </row>
    <row r="5564" spans="1:7" x14ac:dyDescent="0.3">
      <c r="A5564"/>
      <c r="B5564"/>
      <c r="C5564"/>
      <c r="D5564" s="145"/>
      <c r="E5564" s="146"/>
      <c r="F5564" s="1"/>
      <c r="G5564"/>
    </row>
    <row r="5565" spans="1:7" x14ac:dyDescent="0.3">
      <c r="A5565"/>
      <c r="B5565"/>
      <c r="C5565"/>
      <c r="D5565" s="145"/>
      <c r="E5565" s="146"/>
      <c r="F5565" s="1"/>
      <c r="G5565"/>
    </row>
    <row r="5566" spans="1:7" x14ac:dyDescent="0.3">
      <c r="A5566"/>
      <c r="B5566"/>
      <c r="C5566"/>
      <c r="D5566" s="145"/>
      <c r="E5566" s="146"/>
      <c r="F5566" s="1"/>
      <c r="G5566"/>
    </row>
    <row r="5567" spans="1:7" x14ac:dyDescent="0.3">
      <c r="A5567"/>
      <c r="B5567"/>
      <c r="C5567"/>
      <c r="D5567" s="145"/>
      <c r="E5567" s="146"/>
      <c r="F5567" s="1"/>
      <c r="G5567"/>
    </row>
    <row r="5568" spans="1:7" x14ac:dyDescent="0.3">
      <c r="A5568"/>
      <c r="B5568"/>
      <c r="C5568"/>
      <c r="D5568" s="145"/>
      <c r="E5568" s="146"/>
      <c r="F5568" s="1"/>
      <c r="G5568"/>
    </row>
    <row r="5569" spans="1:7" x14ac:dyDescent="0.3">
      <c r="A5569"/>
      <c r="B5569"/>
      <c r="C5569"/>
      <c r="D5569" s="145"/>
      <c r="E5569" s="146"/>
      <c r="F5569" s="1"/>
      <c r="G5569"/>
    </row>
    <row r="5570" spans="1:7" x14ac:dyDescent="0.3">
      <c r="A5570"/>
      <c r="B5570"/>
      <c r="C5570"/>
      <c r="D5570" s="145"/>
      <c r="E5570" s="146"/>
      <c r="F5570" s="1"/>
      <c r="G5570"/>
    </row>
    <row r="5571" spans="1:7" x14ac:dyDescent="0.3">
      <c r="A5571"/>
      <c r="B5571"/>
      <c r="C5571"/>
      <c r="D5571" s="145"/>
      <c r="E5571" s="146"/>
      <c r="F5571" s="1"/>
      <c r="G5571"/>
    </row>
    <row r="5572" spans="1:7" x14ac:dyDescent="0.3">
      <c r="A5572"/>
      <c r="B5572"/>
      <c r="C5572"/>
      <c r="D5572" s="145"/>
      <c r="E5572" s="146"/>
      <c r="F5572" s="1"/>
      <c r="G5572"/>
    </row>
    <row r="5573" spans="1:7" x14ac:dyDescent="0.3">
      <c r="A5573"/>
      <c r="B5573"/>
      <c r="C5573"/>
      <c r="D5573" s="145"/>
      <c r="E5573" s="146"/>
      <c r="F5573" s="1"/>
      <c r="G5573"/>
    </row>
    <row r="5574" spans="1:7" x14ac:dyDescent="0.3">
      <c r="A5574"/>
      <c r="B5574"/>
      <c r="C5574"/>
      <c r="D5574" s="145"/>
      <c r="E5574" s="146"/>
      <c r="F5574" s="1"/>
      <c r="G5574"/>
    </row>
    <row r="5575" spans="1:7" x14ac:dyDescent="0.3">
      <c r="A5575"/>
      <c r="B5575"/>
      <c r="C5575"/>
      <c r="D5575" s="145"/>
      <c r="E5575" s="146"/>
      <c r="F5575" s="1"/>
      <c r="G5575"/>
    </row>
    <row r="5576" spans="1:7" x14ac:dyDescent="0.3">
      <c r="A5576"/>
      <c r="B5576"/>
      <c r="C5576"/>
      <c r="D5576" s="145"/>
      <c r="E5576" s="146"/>
      <c r="F5576" s="1"/>
      <c r="G5576"/>
    </row>
    <row r="5577" spans="1:7" x14ac:dyDescent="0.3">
      <c r="A5577"/>
      <c r="B5577"/>
      <c r="C5577"/>
      <c r="D5577" s="145"/>
      <c r="E5577" s="146"/>
      <c r="F5577" s="1"/>
      <c r="G5577"/>
    </row>
    <row r="5578" spans="1:7" x14ac:dyDescent="0.3">
      <c r="A5578"/>
      <c r="B5578"/>
      <c r="C5578"/>
      <c r="D5578" s="145"/>
      <c r="E5578" s="146"/>
      <c r="F5578" s="1"/>
      <c r="G5578"/>
    </row>
    <row r="5579" spans="1:7" x14ac:dyDescent="0.3">
      <c r="A5579"/>
      <c r="B5579"/>
      <c r="C5579"/>
      <c r="D5579" s="145"/>
      <c r="E5579" s="146"/>
      <c r="F5579" s="1"/>
      <c r="G5579"/>
    </row>
    <row r="5580" spans="1:7" x14ac:dyDescent="0.3">
      <c r="A5580"/>
      <c r="B5580"/>
      <c r="C5580"/>
      <c r="D5580" s="145"/>
      <c r="E5580" s="146"/>
      <c r="F5580" s="1"/>
      <c r="G5580"/>
    </row>
    <row r="5581" spans="1:7" x14ac:dyDescent="0.3">
      <c r="A5581"/>
      <c r="B5581"/>
      <c r="C5581"/>
      <c r="D5581" s="145"/>
      <c r="E5581" s="146"/>
      <c r="F5581" s="1"/>
      <c r="G5581"/>
    </row>
    <row r="5582" spans="1:7" x14ac:dyDescent="0.3">
      <c r="A5582"/>
      <c r="B5582"/>
      <c r="C5582"/>
      <c r="D5582" s="145"/>
      <c r="E5582" s="146"/>
      <c r="F5582" s="1"/>
      <c r="G5582"/>
    </row>
    <row r="5583" spans="1:7" x14ac:dyDescent="0.3">
      <c r="A5583"/>
      <c r="B5583"/>
      <c r="C5583"/>
      <c r="D5583" s="145"/>
      <c r="E5583" s="146"/>
      <c r="F5583" s="1"/>
      <c r="G5583"/>
    </row>
    <row r="5584" spans="1:7" x14ac:dyDescent="0.3">
      <c r="A5584"/>
      <c r="B5584"/>
      <c r="C5584"/>
      <c r="D5584" s="145"/>
      <c r="E5584" s="146"/>
      <c r="F5584" s="1"/>
      <c r="G5584"/>
    </row>
    <row r="5585" spans="1:7" x14ac:dyDescent="0.3">
      <c r="A5585"/>
      <c r="B5585"/>
      <c r="C5585"/>
      <c r="D5585" s="145"/>
      <c r="E5585" s="146"/>
      <c r="F5585" s="1"/>
      <c r="G5585"/>
    </row>
    <row r="5586" spans="1:7" x14ac:dyDescent="0.3">
      <c r="A5586"/>
      <c r="B5586"/>
      <c r="C5586"/>
      <c r="D5586" s="145"/>
      <c r="E5586" s="146"/>
      <c r="F5586" s="1"/>
      <c r="G5586"/>
    </row>
    <row r="5587" spans="1:7" x14ac:dyDescent="0.3">
      <c r="A5587"/>
      <c r="B5587"/>
      <c r="C5587"/>
      <c r="D5587" s="145"/>
      <c r="E5587" s="146"/>
      <c r="F5587" s="1"/>
      <c r="G5587"/>
    </row>
    <row r="5588" spans="1:7" x14ac:dyDescent="0.3">
      <c r="A5588"/>
      <c r="B5588"/>
      <c r="C5588"/>
      <c r="D5588" s="145"/>
      <c r="E5588" s="146"/>
      <c r="F5588" s="1"/>
      <c r="G5588"/>
    </row>
    <row r="5589" spans="1:7" x14ac:dyDescent="0.3">
      <c r="A5589"/>
      <c r="B5589"/>
      <c r="C5589"/>
      <c r="D5589" s="145"/>
      <c r="E5589" s="146"/>
      <c r="F5589" s="1"/>
      <c r="G5589"/>
    </row>
    <row r="5590" spans="1:7" x14ac:dyDescent="0.3">
      <c r="A5590"/>
      <c r="B5590"/>
      <c r="C5590"/>
      <c r="D5590" s="145"/>
      <c r="E5590" s="146"/>
      <c r="F5590" s="1"/>
      <c r="G5590"/>
    </row>
    <row r="5591" spans="1:7" x14ac:dyDescent="0.3">
      <c r="A5591"/>
      <c r="B5591"/>
      <c r="C5591"/>
      <c r="D5591" s="145"/>
      <c r="E5591" s="146"/>
      <c r="F5591" s="1"/>
      <c r="G5591"/>
    </row>
    <row r="5592" spans="1:7" x14ac:dyDescent="0.3">
      <c r="A5592"/>
      <c r="B5592"/>
      <c r="C5592"/>
      <c r="D5592" s="145"/>
      <c r="E5592" s="146"/>
      <c r="F5592" s="1"/>
      <c r="G5592"/>
    </row>
    <row r="5593" spans="1:7" x14ac:dyDescent="0.3">
      <c r="A5593"/>
      <c r="B5593"/>
      <c r="C5593"/>
      <c r="D5593" s="145"/>
      <c r="E5593" s="146"/>
      <c r="F5593" s="1"/>
      <c r="G5593"/>
    </row>
    <row r="5594" spans="1:7" x14ac:dyDescent="0.3">
      <c r="A5594"/>
      <c r="B5594"/>
      <c r="C5594"/>
      <c r="D5594" s="145"/>
      <c r="E5594" s="146"/>
      <c r="F5594" s="1"/>
      <c r="G5594"/>
    </row>
    <row r="5595" spans="1:7" x14ac:dyDescent="0.3">
      <c r="A5595"/>
      <c r="B5595"/>
      <c r="C5595"/>
      <c r="D5595" s="145"/>
      <c r="E5595" s="146"/>
      <c r="F5595" s="1"/>
      <c r="G5595"/>
    </row>
    <row r="5596" spans="1:7" x14ac:dyDescent="0.3">
      <c r="A5596"/>
      <c r="B5596"/>
      <c r="C5596"/>
      <c r="D5596" s="145"/>
      <c r="E5596" s="146"/>
      <c r="F5596" s="1"/>
      <c r="G5596"/>
    </row>
    <row r="5597" spans="1:7" x14ac:dyDescent="0.3">
      <c r="A5597"/>
      <c r="B5597"/>
      <c r="C5597"/>
      <c r="D5597" s="145"/>
      <c r="E5597" s="146"/>
      <c r="F5597" s="1"/>
      <c r="G5597"/>
    </row>
    <row r="5598" spans="1:7" x14ac:dyDescent="0.3">
      <c r="A5598"/>
      <c r="B5598"/>
      <c r="C5598"/>
      <c r="D5598" s="145"/>
      <c r="E5598" s="146"/>
      <c r="F5598" s="1"/>
      <c r="G5598"/>
    </row>
    <row r="5599" spans="1:7" x14ac:dyDescent="0.3">
      <c r="A5599"/>
      <c r="B5599"/>
      <c r="C5599"/>
      <c r="D5599" s="145"/>
      <c r="E5599" s="146"/>
      <c r="F5599" s="1"/>
      <c r="G5599"/>
    </row>
    <row r="5600" spans="1:7" x14ac:dyDescent="0.3">
      <c r="A5600"/>
      <c r="B5600"/>
      <c r="C5600"/>
      <c r="D5600" s="145"/>
      <c r="E5600" s="146"/>
      <c r="F5600" s="1"/>
      <c r="G5600"/>
    </row>
    <row r="5601" spans="1:7" x14ac:dyDescent="0.3">
      <c r="A5601"/>
      <c r="B5601"/>
      <c r="C5601"/>
      <c r="D5601" s="145"/>
      <c r="E5601" s="146"/>
      <c r="F5601" s="1"/>
      <c r="G5601"/>
    </row>
    <row r="5602" spans="1:7" x14ac:dyDescent="0.3">
      <c r="A5602"/>
      <c r="B5602"/>
      <c r="C5602"/>
      <c r="D5602" s="145"/>
      <c r="E5602" s="146"/>
      <c r="F5602" s="1"/>
      <c r="G5602"/>
    </row>
    <row r="5603" spans="1:7" x14ac:dyDescent="0.3">
      <c r="A5603"/>
      <c r="B5603"/>
      <c r="C5603"/>
      <c r="D5603" s="145"/>
      <c r="E5603" s="146"/>
      <c r="F5603" s="1"/>
      <c r="G5603"/>
    </row>
    <row r="5604" spans="1:7" x14ac:dyDescent="0.3">
      <c r="A5604"/>
      <c r="B5604"/>
      <c r="C5604"/>
      <c r="D5604" s="145"/>
      <c r="E5604" s="146"/>
      <c r="F5604" s="1"/>
      <c r="G5604"/>
    </row>
    <row r="5605" spans="1:7" x14ac:dyDescent="0.3">
      <c r="A5605"/>
      <c r="B5605"/>
      <c r="C5605"/>
      <c r="D5605" s="145"/>
      <c r="E5605" s="146"/>
      <c r="F5605" s="1"/>
      <c r="G5605"/>
    </row>
    <row r="5606" spans="1:7" x14ac:dyDescent="0.3">
      <c r="A5606"/>
      <c r="B5606"/>
      <c r="C5606"/>
      <c r="D5606" s="145"/>
      <c r="E5606" s="146"/>
      <c r="F5606" s="1"/>
      <c r="G5606"/>
    </row>
    <row r="5607" spans="1:7" x14ac:dyDescent="0.3">
      <c r="A5607"/>
      <c r="B5607"/>
      <c r="C5607"/>
      <c r="D5607" s="145"/>
      <c r="E5607" s="146"/>
      <c r="F5607" s="1"/>
      <c r="G5607"/>
    </row>
    <row r="5608" spans="1:7" x14ac:dyDescent="0.3">
      <c r="A5608"/>
      <c r="B5608"/>
      <c r="C5608"/>
      <c r="D5608" s="145"/>
      <c r="E5608" s="146"/>
      <c r="F5608" s="1"/>
      <c r="G5608"/>
    </row>
    <row r="5609" spans="1:7" x14ac:dyDescent="0.3">
      <c r="A5609"/>
      <c r="B5609"/>
      <c r="C5609"/>
      <c r="D5609" s="145"/>
      <c r="E5609" s="146"/>
      <c r="F5609" s="1"/>
      <c r="G5609"/>
    </row>
    <row r="5610" spans="1:7" x14ac:dyDescent="0.3">
      <c r="A5610"/>
      <c r="B5610"/>
      <c r="C5610"/>
      <c r="D5610" s="145"/>
      <c r="E5610" s="146"/>
      <c r="F5610" s="1"/>
      <c r="G5610"/>
    </row>
    <row r="5611" spans="1:7" x14ac:dyDescent="0.3">
      <c r="A5611"/>
      <c r="B5611"/>
      <c r="C5611"/>
      <c r="D5611" s="145"/>
      <c r="E5611" s="146"/>
      <c r="F5611" s="1"/>
      <c r="G5611"/>
    </row>
    <row r="5612" spans="1:7" x14ac:dyDescent="0.3">
      <c r="A5612"/>
      <c r="B5612"/>
      <c r="C5612"/>
      <c r="D5612" s="145"/>
      <c r="E5612" s="146"/>
      <c r="F5612" s="1"/>
      <c r="G5612"/>
    </row>
    <row r="5613" spans="1:7" x14ac:dyDescent="0.3">
      <c r="A5613"/>
      <c r="B5613"/>
      <c r="C5613"/>
      <c r="D5613" s="145"/>
      <c r="E5613" s="146"/>
      <c r="F5613" s="1"/>
      <c r="G5613"/>
    </row>
    <row r="5614" spans="1:7" x14ac:dyDescent="0.3">
      <c r="A5614"/>
      <c r="B5614"/>
      <c r="C5614"/>
      <c r="D5614" s="145"/>
      <c r="E5614" s="146"/>
      <c r="F5614" s="1"/>
      <c r="G5614"/>
    </row>
    <row r="5615" spans="1:7" x14ac:dyDescent="0.3">
      <c r="A5615"/>
      <c r="B5615"/>
      <c r="C5615"/>
      <c r="D5615" s="145"/>
      <c r="E5615" s="146"/>
      <c r="F5615" s="1"/>
      <c r="G5615"/>
    </row>
    <row r="5616" spans="1:7" x14ac:dyDescent="0.3">
      <c r="A5616"/>
      <c r="B5616"/>
      <c r="C5616"/>
      <c r="D5616" s="145"/>
      <c r="E5616" s="146"/>
      <c r="F5616" s="1"/>
      <c r="G5616"/>
    </row>
    <row r="5617" spans="1:7" x14ac:dyDescent="0.3">
      <c r="A5617"/>
      <c r="B5617"/>
      <c r="C5617"/>
      <c r="D5617" s="145"/>
      <c r="E5617" s="146"/>
      <c r="F5617" s="1"/>
      <c r="G5617"/>
    </row>
    <row r="5618" spans="1:7" x14ac:dyDescent="0.3">
      <c r="A5618"/>
      <c r="B5618"/>
      <c r="C5618"/>
      <c r="D5618" s="145"/>
      <c r="E5618" s="146"/>
      <c r="F5618" s="1"/>
      <c r="G5618"/>
    </row>
    <row r="5619" spans="1:7" x14ac:dyDescent="0.3">
      <c r="A5619"/>
      <c r="B5619"/>
      <c r="C5619"/>
      <c r="D5619" s="145"/>
      <c r="E5619" s="146"/>
      <c r="F5619" s="1"/>
      <c r="G5619"/>
    </row>
    <row r="5620" spans="1:7" x14ac:dyDescent="0.3">
      <c r="A5620"/>
      <c r="B5620"/>
      <c r="C5620"/>
      <c r="D5620" s="145"/>
      <c r="E5620" s="146"/>
      <c r="F5620" s="1"/>
      <c r="G5620"/>
    </row>
    <row r="5621" spans="1:7" x14ac:dyDescent="0.3">
      <c r="A5621"/>
      <c r="B5621"/>
      <c r="C5621"/>
      <c r="D5621" s="145"/>
      <c r="E5621" s="146"/>
      <c r="F5621" s="1"/>
      <c r="G5621"/>
    </row>
    <row r="5622" spans="1:7" x14ac:dyDescent="0.3">
      <c r="A5622"/>
      <c r="B5622"/>
      <c r="C5622"/>
      <c r="D5622" s="145"/>
      <c r="E5622" s="146"/>
      <c r="F5622" s="1"/>
      <c r="G5622"/>
    </row>
    <row r="5623" spans="1:7" x14ac:dyDescent="0.3">
      <c r="A5623"/>
      <c r="B5623"/>
      <c r="C5623"/>
      <c r="D5623" s="145"/>
      <c r="E5623" s="146"/>
      <c r="F5623" s="1"/>
      <c r="G5623"/>
    </row>
    <row r="5624" spans="1:7" x14ac:dyDescent="0.3">
      <c r="A5624"/>
      <c r="B5624"/>
      <c r="C5624"/>
      <c r="D5624" s="145"/>
      <c r="E5624" s="146"/>
      <c r="F5624" s="1"/>
      <c r="G5624"/>
    </row>
    <row r="5625" spans="1:7" x14ac:dyDescent="0.3">
      <c r="A5625"/>
      <c r="B5625"/>
      <c r="C5625"/>
      <c r="D5625" s="145"/>
      <c r="E5625" s="146"/>
      <c r="F5625" s="1"/>
      <c r="G5625"/>
    </row>
    <row r="5626" spans="1:7" x14ac:dyDescent="0.3">
      <c r="A5626"/>
      <c r="B5626"/>
      <c r="C5626"/>
      <c r="D5626" s="145"/>
      <c r="E5626" s="146"/>
      <c r="F5626" s="1"/>
      <c r="G5626"/>
    </row>
    <row r="5627" spans="1:7" x14ac:dyDescent="0.3">
      <c r="A5627"/>
      <c r="B5627"/>
      <c r="C5627"/>
      <c r="D5627" s="145"/>
      <c r="E5627" s="146"/>
      <c r="F5627" s="1"/>
      <c r="G5627"/>
    </row>
    <row r="5628" spans="1:7" x14ac:dyDescent="0.3">
      <c r="A5628"/>
      <c r="B5628"/>
      <c r="C5628"/>
      <c r="D5628" s="145"/>
      <c r="E5628" s="146"/>
      <c r="F5628" s="1"/>
      <c r="G5628"/>
    </row>
    <row r="5629" spans="1:7" x14ac:dyDescent="0.3">
      <c r="A5629"/>
      <c r="B5629"/>
      <c r="C5629"/>
      <c r="D5629" s="145"/>
      <c r="E5629" s="146"/>
      <c r="F5629" s="1"/>
      <c r="G5629"/>
    </row>
    <row r="5630" spans="1:7" x14ac:dyDescent="0.3">
      <c r="A5630"/>
      <c r="B5630"/>
      <c r="C5630"/>
      <c r="D5630" s="145"/>
      <c r="E5630" s="146"/>
      <c r="F5630" s="1"/>
      <c r="G5630"/>
    </row>
    <row r="5631" spans="1:7" x14ac:dyDescent="0.3">
      <c r="A5631"/>
      <c r="B5631"/>
      <c r="C5631"/>
      <c r="D5631" s="145"/>
      <c r="E5631" s="146"/>
      <c r="F5631" s="1"/>
      <c r="G5631"/>
    </row>
    <row r="5632" spans="1:7" x14ac:dyDescent="0.3">
      <c r="A5632"/>
      <c r="B5632"/>
      <c r="C5632"/>
      <c r="D5632" s="145"/>
      <c r="E5632" s="146"/>
      <c r="F5632" s="1"/>
      <c r="G5632"/>
    </row>
    <row r="5633" spans="1:7" x14ac:dyDescent="0.3">
      <c r="A5633"/>
      <c r="B5633"/>
      <c r="C5633"/>
      <c r="D5633" s="145"/>
      <c r="E5633" s="146"/>
      <c r="F5633" s="1"/>
      <c r="G5633"/>
    </row>
    <row r="5634" spans="1:7" x14ac:dyDescent="0.3">
      <c r="A5634"/>
      <c r="B5634"/>
      <c r="C5634"/>
      <c r="D5634" s="145"/>
      <c r="E5634" s="146"/>
      <c r="F5634" s="1"/>
      <c r="G5634"/>
    </row>
    <row r="5635" spans="1:7" x14ac:dyDescent="0.3">
      <c r="A5635"/>
      <c r="B5635"/>
      <c r="C5635"/>
      <c r="D5635" s="145"/>
      <c r="E5635" s="146"/>
      <c r="F5635" s="1"/>
      <c r="G5635"/>
    </row>
    <row r="5636" spans="1:7" x14ac:dyDescent="0.3">
      <c r="A5636"/>
      <c r="B5636"/>
      <c r="C5636"/>
      <c r="D5636" s="145"/>
      <c r="E5636" s="146"/>
      <c r="F5636" s="1"/>
      <c r="G5636"/>
    </row>
    <row r="5637" spans="1:7" x14ac:dyDescent="0.3">
      <c r="A5637"/>
      <c r="B5637"/>
      <c r="C5637"/>
      <c r="D5637" s="145"/>
      <c r="E5637" s="146"/>
      <c r="F5637" s="1"/>
      <c r="G5637"/>
    </row>
    <row r="5638" spans="1:7" x14ac:dyDescent="0.3">
      <c r="A5638"/>
      <c r="B5638"/>
      <c r="C5638"/>
      <c r="D5638" s="145"/>
      <c r="E5638" s="146"/>
      <c r="F5638" s="1"/>
      <c r="G5638"/>
    </row>
    <row r="5639" spans="1:7" x14ac:dyDescent="0.3">
      <c r="A5639"/>
      <c r="B5639"/>
      <c r="C5639"/>
      <c r="D5639" s="145"/>
      <c r="E5639" s="146"/>
      <c r="F5639" s="1"/>
      <c r="G5639"/>
    </row>
    <row r="5640" spans="1:7" x14ac:dyDescent="0.3">
      <c r="A5640"/>
      <c r="B5640"/>
      <c r="C5640"/>
      <c r="D5640" s="145"/>
      <c r="E5640" s="146"/>
      <c r="F5640" s="1"/>
      <c r="G5640"/>
    </row>
    <row r="5641" spans="1:7" x14ac:dyDescent="0.3">
      <c r="A5641"/>
      <c r="B5641"/>
      <c r="C5641"/>
      <c r="D5641" s="145"/>
      <c r="E5641" s="146"/>
      <c r="F5641" s="1"/>
      <c r="G5641"/>
    </row>
    <row r="5642" spans="1:7" x14ac:dyDescent="0.3">
      <c r="A5642"/>
      <c r="B5642"/>
      <c r="C5642"/>
      <c r="D5642" s="145"/>
      <c r="E5642" s="146"/>
      <c r="F5642" s="1"/>
      <c r="G5642"/>
    </row>
    <row r="5643" spans="1:7" x14ac:dyDescent="0.3">
      <c r="A5643"/>
      <c r="B5643"/>
      <c r="C5643"/>
      <c r="D5643" s="145"/>
      <c r="E5643" s="146"/>
      <c r="F5643" s="1"/>
      <c r="G5643"/>
    </row>
    <row r="5644" spans="1:7" x14ac:dyDescent="0.3">
      <c r="A5644"/>
      <c r="B5644"/>
      <c r="C5644"/>
      <c r="D5644" s="145"/>
      <c r="E5644" s="146"/>
      <c r="F5644" s="1"/>
      <c r="G5644"/>
    </row>
    <row r="5645" spans="1:7" x14ac:dyDescent="0.3">
      <c r="A5645"/>
      <c r="B5645"/>
      <c r="C5645"/>
      <c r="D5645" s="145"/>
      <c r="E5645" s="146"/>
      <c r="F5645" s="1"/>
      <c r="G5645"/>
    </row>
    <row r="5646" spans="1:7" x14ac:dyDescent="0.3">
      <c r="A5646"/>
      <c r="B5646"/>
      <c r="C5646"/>
      <c r="D5646" s="145"/>
      <c r="E5646" s="146"/>
      <c r="F5646" s="1"/>
      <c r="G5646"/>
    </row>
    <row r="5647" spans="1:7" x14ac:dyDescent="0.3">
      <c r="A5647"/>
      <c r="B5647"/>
      <c r="C5647"/>
      <c r="D5647" s="145"/>
      <c r="E5647" s="146"/>
      <c r="F5647" s="1"/>
      <c r="G5647"/>
    </row>
    <row r="5648" spans="1:7" x14ac:dyDescent="0.3">
      <c r="A5648"/>
      <c r="B5648"/>
      <c r="C5648"/>
      <c r="D5648" s="145"/>
      <c r="E5648" s="146"/>
      <c r="F5648" s="1"/>
      <c r="G5648"/>
    </row>
    <row r="5649" spans="1:7" x14ac:dyDescent="0.3">
      <c r="A5649"/>
      <c r="B5649"/>
      <c r="C5649"/>
      <c r="D5649" s="145"/>
      <c r="E5649" s="146"/>
      <c r="F5649" s="1"/>
      <c r="G5649"/>
    </row>
    <row r="5650" spans="1:7" x14ac:dyDescent="0.3">
      <c r="A5650"/>
      <c r="B5650"/>
      <c r="C5650"/>
      <c r="D5650" s="145"/>
      <c r="E5650" s="146"/>
      <c r="F5650" s="1"/>
      <c r="G5650"/>
    </row>
    <row r="5651" spans="1:7" x14ac:dyDescent="0.3">
      <c r="A5651"/>
      <c r="B5651"/>
      <c r="C5651"/>
      <c r="D5651" s="145"/>
      <c r="E5651" s="146"/>
      <c r="F5651" s="1"/>
      <c r="G5651"/>
    </row>
    <row r="5652" spans="1:7" x14ac:dyDescent="0.3">
      <c r="A5652"/>
      <c r="B5652"/>
      <c r="C5652"/>
      <c r="D5652" s="145"/>
      <c r="E5652" s="146"/>
      <c r="F5652" s="1"/>
      <c r="G5652"/>
    </row>
    <row r="5653" spans="1:7" x14ac:dyDescent="0.3">
      <c r="A5653"/>
      <c r="B5653"/>
      <c r="C5653"/>
      <c r="D5653" s="145"/>
      <c r="E5653" s="146"/>
      <c r="F5653" s="1"/>
      <c r="G5653"/>
    </row>
    <row r="5654" spans="1:7" x14ac:dyDescent="0.3">
      <c r="A5654"/>
      <c r="B5654"/>
      <c r="C5654"/>
      <c r="D5654" s="145"/>
      <c r="E5654" s="146"/>
      <c r="F5654" s="1"/>
      <c r="G5654"/>
    </row>
    <row r="5655" spans="1:7" x14ac:dyDescent="0.3">
      <c r="A5655"/>
      <c r="B5655"/>
      <c r="C5655"/>
      <c r="D5655" s="145"/>
      <c r="E5655" s="146"/>
      <c r="F5655" s="1"/>
      <c r="G5655"/>
    </row>
    <row r="5656" spans="1:7" x14ac:dyDescent="0.3">
      <c r="A5656"/>
      <c r="B5656"/>
      <c r="C5656"/>
      <c r="D5656" s="145"/>
      <c r="E5656" s="146"/>
      <c r="F5656" s="1"/>
      <c r="G5656"/>
    </row>
    <row r="5657" spans="1:7" x14ac:dyDescent="0.3">
      <c r="A5657"/>
      <c r="B5657"/>
      <c r="C5657"/>
      <c r="D5657" s="145"/>
      <c r="E5657" s="146"/>
      <c r="F5657" s="1"/>
      <c r="G5657"/>
    </row>
    <row r="5658" spans="1:7" x14ac:dyDescent="0.3">
      <c r="A5658"/>
      <c r="B5658"/>
      <c r="C5658"/>
      <c r="D5658" s="145"/>
      <c r="E5658" s="146"/>
      <c r="F5658" s="1"/>
      <c r="G5658"/>
    </row>
    <row r="5659" spans="1:7" x14ac:dyDescent="0.3">
      <c r="A5659"/>
      <c r="B5659"/>
      <c r="C5659"/>
      <c r="D5659" s="145"/>
      <c r="E5659" s="146"/>
      <c r="F5659" s="1"/>
      <c r="G5659"/>
    </row>
    <row r="5660" spans="1:7" x14ac:dyDescent="0.3">
      <c r="A5660"/>
      <c r="B5660"/>
      <c r="C5660"/>
      <c r="D5660" s="145"/>
      <c r="E5660" s="146"/>
      <c r="F5660" s="1"/>
      <c r="G5660"/>
    </row>
    <row r="5661" spans="1:7" x14ac:dyDescent="0.3">
      <c r="A5661"/>
      <c r="B5661"/>
      <c r="C5661"/>
      <c r="D5661" s="145"/>
      <c r="E5661" s="146"/>
      <c r="F5661" s="1"/>
      <c r="G5661"/>
    </row>
    <row r="5662" spans="1:7" x14ac:dyDescent="0.3">
      <c r="A5662"/>
      <c r="B5662"/>
      <c r="C5662"/>
      <c r="D5662" s="145"/>
      <c r="E5662" s="146"/>
      <c r="F5662" s="1"/>
      <c r="G5662"/>
    </row>
    <row r="5663" spans="1:7" x14ac:dyDescent="0.3">
      <c r="A5663"/>
      <c r="B5663"/>
      <c r="C5663"/>
      <c r="D5663" s="145"/>
      <c r="E5663" s="146"/>
      <c r="F5663" s="1"/>
      <c r="G5663"/>
    </row>
    <row r="5664" spans="1:7" x14ac:dyDescent="0.3">
      <c r="A5664"/>
      <c r="B5664"/>
      <c r="C5664"/>
      <c r="D5664" s="145"/>
      <c r="E5664" s="146"/>
      <c r="F5664" s="1"/>
      <c r="G5664"/>
    </row>
    <row r="5665" spans="1:7" x14ac:dyDescent="0.3">
      <c r="A5665"/>
      <c r="B5665"/>
      <c r="C5665"/>
      <c r="D5665" s="145"/>
      <c r="E5665" s="146"/>
      <c r="F5665" s="1"/>
      <c r="G5665"/>
    </row>
    <row r="5666" spans="1:7" x14ac:dyDescent="0.3">
      <c r="A5666"/>
      <c r="B5666"/>
      <c r="C5666"/>
      <c r="D5666" s="145"/>
      <c r="E5666" s="146"/>
      <c r="F5666" s="1"/>
      <c r="G5666"/>
    </row>
    <row r="5667" spans="1:7" x14ac:dyDescent="0.3">
      <c r="A5667"/>
      <c r="B5667"/>
      <c r="C5667"/>
      <c r="D5667" s="145"/>
      <c r="E5667" s="146"/>
      <c r="F5667" s="1"/>
      <c r="G5667"/>
    </row>
    <row r="5668" spans="1:7" x14ac:dyDescent="0.3">
      <c r="A5668"/>
      <c r="B5668"/>
      <c r="C5668"/>
      <c r="D5668" s="145"/>
      <c r="E5668" s="146"/>
      <c r="F5668" s="1"/>
      <c r="G5668"/>
    </row>
    <row r="5669" spans="1:7" x14ac:dyDescent="0.3">
      <c r="A5669"/>
      <c r="B5669"/>
      <c r="C5669"/>
      <c r="D5669" s="145"/>
      <c r="E5669" s="146"/>
      <c r="F5669" s="1"/>
      <c r="G5669"/>
    </row>
    <row r="5670" spans="1:7" x14ac:dyDescent="0.3">
      <c r="A5670"/>
      <c r="B5670"/>
      <c r="C5670"/>
      <c r="D5670" s="145"/>
      <c r="E5670" s="146"/>
      <c r="F5670" s="1"/>
      <c r="G5670"/>
    </row>
    <row r="5671" spans="1:7" x14ac:dyDescent="0.3">
      <c r="A5671"/>
      <c r="B5671"/>
      <c r="C5671"/>
      <c r="D5671" s="145"/>
      <c r="E5671" s="146"/>
      <c r="F5671" s="1"/>
      <c r="G5671"/>
    </row>
    <row r="5672" spans="1:7" x14ac:dyDescent="0.3">
      <c r="A5672"/>
      <c r="B5672"/>
      <c r="C5672"/>
      <c r="D5672" s="145"/>
      <c r="E5672" s="146"/>
      <c r="F5672" s="1"/>
      <c r="G5672"/>
    </row>
    <row r="5673" spans="1:7" x14ac:dyDescent="0.3">
      <c r="A5673"/>
      <c r="B5673"/>
      <c r="C5673"/>
      <c r="D5673" s="145"/>
      <c r="E5673" s="146"/>
      <c r="F5673" s="1"/>
      <c r="G5673"/>
    </row>
    <row r="5674" spans="1:7" x14ac:dyDescent="0.3">
      <c r="A5674"/>
      <c r="B5674"/>
      <c r="C5674"/>
      <c r="D5674" s="145"/>
      <c r="E5674" s="146"/>
      <c r="F5674" s="1"/>
      <c r="G5674"/>
    </row>
    <row r="5675" spans="1:7" x14ac:dyDescent="0.3">
      <c r="A5675"/>
      <c r="B5675"/>
      <c r="C5675"/>
      <c r="D5675" s="145"/>
      <c r="E5675" s="146"/>
      <c r="F5675" s="1"/>
      <c r="G5675"/>
    </row>
    <row r="5676" spans="1:7" x14ac:dyDescent="0.3">
      <c r="A5676"/>
      <c r="B5676"/>
      <c r="C5676"/>
      <c r="D5676" s="145"/>
      <c r="E5676" s="146"/>
      <c r="F5676" s="1"/>
      <c r="G5676"/>
    </row>
    <row r="5677" spans="1:7" x14ac:dyDescent="0.3">
      <c r="A5677"/>
      <c r="B5677"/>
      <c r="C5677"/>
      <c r="D5677" s="145"/>
      <c r="E5677" s="146"/>
      <c r="F5677" s="1"/>
      <c r="G5677"/>
    </row>
    <row r="5678" spans="1:7" x14ac:dyDescent="0.3">
      <c r="A5678"/>
      <c r="B5678"/>
      <c r="C5678"/>
      <c r="D5678" s="145"/>
      <c r="E5678" s="146"/>
      <c r="F5678" s="1"/>
      <c r="G5678"/>
    </row>
    <row r="5679" spans="1:7" x14ac:dyDescent="0.3">
      <c r="A5679"/>
      <c r="B5679"/>
      <c r="C5679"/>
      <c r="D5679" s="145"/>
      <c r="E5679" s="146"/>
      <c r="F5679" s="1"/>
      <c r="G5679"/>
    </row>
    <row r="5680" spans="1:7" x14ac:dyDescent="0.3">
      <c r="A5680"/>
      <c r="B5680"/>
      <c r="C5680"/>
      <c r="D5680" s="145"/>
      <c r="E5680" s="146"/>
      <c r="F5680" s="1"/>
      <c r="G5680"/>
    </row>
    <row r="5681" spans="1:7" x14ac:dyDescent="0.3">
      <c r="A5681"/>
      <c r="B5681"/>
      <c r="C5681"/>
      <c r="D5681" s="145"/>
      <c r="E5681" s="146"/>
      <c r="F5681" s="1"/>
      <c r="G5681"/>
    </row>
    <row r="5682" spans="1:7" x14ac:dyDescent="0.3">
      <c r="A5682"/>
      <c r="B5682"/>
      <c r="C5682"/>
      <c r="D5682" s="145"/>
      <c r="E5682" s="146"/>
      <c r="F5682" s="1"/>
      <c r="G5682"/>
    </row>
    <row r="5683" spans="1:7" x14ac:dyDescent="0.3">
      <c r="A5683"/>
      <c r="B5683"/>
      <c r="C5683"/>
      <c r="D5683" s="145"/>
      <c r="E5683" s="146"/>
      <c r="F5683" s="1"/>
      <c r="G5683"/>
    </row>
    <row r="5684" spans="1:7" x14ac:dyDescent="0.3">
      <c r="A5684"/>
      <c r="B5684"/>
      <c r="C5684"/>
      <c r="D5684" s="145"/>
      <c r="E5684" s="146"/>
      <c r="F5684" s="1"/>
      <c r="G5684"/>
    </row>
    <row r="5685" spans="1:7" x14ac:dyDescent="0.3">
      <c r="A5685"/>
      <c r="B5685"/>
      <c r="C5685"/>
      <c r="D5685" s="145"/>
      <c r="E5685" s="146"/>
      <c r="F5685" s="1"/>
      <c r="G5685"/>
    </row>
    <row r="5686" spans="1:7" x14ac:dyDescent="0.3">
      <c r="A5686"/>
      <c r="B5686"/>
      <c r="C5686"/>
      <c r="D5686" s="145"/>
      <c r="E5686" s="146"/>
      <c r="F5686" s="1"/>
      <c r="G5686"/>
    </row>
    <row r="5687" spans="1:7" x14ac:dyDescent="0.3">
      <c r="A5687"/>
      <c r="B5687"/>
      <c r="C5687"/>
      <c r="D5687" s="145"/>
      <c r="E5687" s="146"/>
      <c r="F5687" s="1"/>
      <c r="G5687"/>
    </row>
    <row r="5688" spans="1:7" x14ac:dyDescent="0.3">
      <c r="A5688"/>
      <c r="B5688"/>
      <c r="C5688"/>
      <c r="D5688" s="145"/>
      <c r="E5688" s="146"/>
      <c r="F5688" s="1"/>
      <c r="G5688"/>
    </row>
    <row r="5689" spans="1:7" x14ac:dyDescent="0.3">
      <c r="A5689"/>
      <c r="B5689"/>
      <c r="C5689"/>
      <c r="D5689" s="145"/>
      <c r="E5689" s="146"/>
      <c r="F5689" s="1"/>
      <c r="G5689"/>
    </row>
    <row r="5690" spans="1:7" x14ac:dyDescent="0.3">
      <c r="A5690"/>
      <c r="B5690"/>
      <c r="C5690"/>
      <c r="D5690" s="145"/>
      <c r="E5690" s="146"/>
      <c r="F5690" s="1"/>
      <c r="G5690"/>
    </row>
    <row r="5691" spans="1:7" x14ac:dyDescent="0.3">
      <c r="A5691"/>
      <c r="B5691"/>
      <c r="C5691"/>
      <c r="D5691" s="145"/>
      <c r="E5691" s="146"/>
      <c r="F5691" s="1"/>
      <c r="G5691"/>
    </row>
    <row r="5692" spans="1:7" x14ac:dyDescent="0.3">
      <c r="A5692"/>
      <c r="B5692"/>
      <c r="C5692"/>
      <c r="D5692" s="145"/>
      <c r="E5692" s="146"/>
      <c r="F5692" s="1"/>
      <c r="G5692"/>
    </row>
    <row r="5693" spans="1:7" x14ac:dyDescent="0.3">
      <c r="A5693"/>
      <c r="B5693"/>
      <c r="C5693"/>
      <c r="D5693" s="145"/>
      <c r="E5693" s="146"/>
      <c r="F5693" s="1"/>
      <c r="G5693"/>
    </row>
    <row r="5694" spans="1:7" x14ac:dyDescent="0.3">
      <c r="A5694"/>
      <c r="B5694"/>
      <c r="C5694"/>
      <c r="D5694" s="145"/>
      <c r="E5694" s="146"/>
      <c r="F5694" s="1"/>
      <c r="G5694"/>
    </row>
    <row r="5695" spans="1:7" x14ac:dyDescent="0.3">
      <c r="A5695"/>
      <c r="B5695"/>
      <c r="C5695"/>
      <c r="D5695" s="145"/>
      <c r="E5695" s="146"/>
      <c r="F5695" s="1"/>
      <c r="G5695"/>
    </row>
    <row r="5696" spans="1:7" x14ac:dyDescent="0.3">
      <c r="A5696"/>
      <c r="B5696"/>
      <c r="C5696"/>
      <c r="D5696" s="145"/>
      <c r="E5696" s="146"/>
      <c r="F5696" s="1"/>
      <c r="G5696"/>
    </row>
    <row r="5697" spans="1:7" x14ac:dyDescent="0.3">
      <c r="A5697"/>
      <c r="B5697"/>
      <c r="C5697"/>
      <c r="D5697" s="145"/>
      <c r="E5697" s="146"/>
      <c r="F5697" s="1"/>
      <c r="G5697"/>
    </row>
    <row r="5698" spans="1:7" x14ac:dyDescent="0.3">
      <c r="A5698"/>
      <c r="B5698"/>
      <c r="C5698"/>
      <c r="D5698" s="145"/>
      <c r="E5698" s="146"/>
      <c r="F5698" s="1"/>
      <c r="G5698"/>
    </row>
    <row r="5699" spans="1:7" x14ac:dyDescent="0.3">
      <c r="A5699"/>
      <c r="B5699"/>
      <c r="C5699"/>
      <c r="D5699" s="145"/>
      <c r="E5699" s="146"/>
      <c r="F5699" s="1"/>
      <c r="G5699"/>
    </row>
    <row r="5700" spans="1:7" x14ac:dyDescent="0.3">
      <c r="A5700"/>
      <c r="B5700"/>
      <c r="C5700"/>
      <c r="D5700" s="145"/>
      <c r="E5700" s="146"/>
      <c r="F5700" s="1"/>
      <c r="G5700"/>
    </row>
    <row r="5701" spans="1:7" x14ac:dyDescent="0.3">
      <c r="A5701"/>
      <c r="B5701"/>
      <c r="C5701"/>
      <c r="D5701" s="145"/>
      <c r="E5701" s="146"/>
      <c r="F5701" s="1"/>
      <c r="G5701"/>
    </row>
    <row r="5702" spans="1:7" x14ac:dyDescent="0.3">
      <c r="A5702"/>
      <c r="B5702"/>
      <c r="C5702"/>
      <c r="D5702" s="145"/>
      <c r="E5702" s="146"/>
      <c r="F5702" s="1"/>
      <c r="G5702"/>
    </row>
    <row r="5703" spans="1:7" x14ac:dyDescent="0.3">
      <c r="A5703"/>
      <c r="B5703"/>
      <c r="C5703"/>
      <c r="D5703" s="145"/>
      <c r="E5703" s="146"/>
      <c r="F5703" s="1"/>
      <c r="G5703"/>
    </row>
    <row r="5704" spans="1:7" x14ac:dyDescent="0.3">
      <c r="A5704"/>
      <c r="B5704"/>
      <c r="C5704"/>
      <c r="D5704" s="145"/>
      <c r="E5704" s="146"/>
      <c r="F5704" s="1"/>
      <c r="G5704"/>
    </row>
    <row r="5705" spans="1:7" x14ac:dyDescent="0.3">
      <c r="A5705"/>
      <c r="B5705"/>
      <c r="C5705"/>
      <c r="D5705" s="145"/>
      <c r="E5705" s="146"/>
      <c r="F5705" s="1"/>
      <c r="G5705"/>
    </row>
    <row r="5706" spans="1:7" x14ac:dyDescent="0.3">
      <c r="A5706"/>
      <c r="B5706"/>
      <c r="C5706"/>
      <c r="D5706" s="145"/>
      <c r="E5706" s="146"/>
      <c r="F5706" s="1"/>
      <c r="G5706"/>
    </row>
    <row r="5707" spans="1:7" x14ac:dyDescent="0.3">
      <c r="A5707"/>
      <c r="B5707"/>
      <c r="C5707"/>
      <c r="D5707" s="145"/>
      <c r="E5707" s="146"/>
      <c r="F5707" s="1"/>
      <c r="G5707"/>
    </row>
    <row r="5708" spans="1:7" x14ac:dyDescent="0.3">
      <c r="A5708"/>
      <c r="B5708"/>
      <c r="C5708"/>
      <c r="D5708" s="145"/>
      <c r="E5708" s="146"/>
      <c r="F5708" s="1"/>
      <c r="G5708"/>
    </row>
    <row r="5709" spans="1:7" x14ac:dyDescent="0.3">
      <c r="A5709"/>
      <c r="B5709"/>
      <c r="C5709"/>
      <c r="D5709" s="145"/>
      <c r="E5709" s="146"/>
      <c r="F5709" s="1"/>
      <c r="G5709"/>
    </row>
    <row r="5710" spans="1:7" x14ac:dyDescent="0.3">
      <c r="A5710"/>
      <c r="B5710"/>
      <c r="C5710"/>
      <c r="D5710" s="145"/>
      <c r="E5710" s="146"/>
      <c r="F5710" s="1"/>
      <c r="G5710"/>
    </row>
    <row r="5711" spans="1:7" x14ac:dyDescent="0.3">
      <c r="A5711"/>
      <c r="B5711"/>
      <c r="C5711"/>
      <c r="D5711" s="145"/>
      <c r="E5711" s="146"/>
      <c r="F5711" s="1"/>
      <c r="G5711"/>
    </row>
    <row r="5712" spans="1:7" x14ac:dyDescent="0.3">
      <c r="A5712"/>
      <c r="B5712"/>
      <c r="C5712"/>
      <c r="D5712" s="145"/>
      <c r="E5712" s="146"/>
      <c r="F5712" s="1"/>
      <c r="G5712"/>
    </row>
    <row r="5713" spans="1:7" x14ac:dyDescent="0.3">
      <c r="A5713"/>
      <c r="B5713"/>
      <c r="C5713"/>
      <c r="D5713" s="145"/>
      <c r="E5713" s="146"/>
      <c r="F5713" s="1"/>
      <c r="G5713"/>
    </row>
    <row r="5714" spans="1:7" x14ac:dyDescent="0.3">
      <c r="A5714"/>
      <c r="B5714"/>
      <c r="C5714"/>
      <c r="D5714" s="145"/>
      <c r="E5714" s="146"/>
      <c r="F5714" s="1"/>
      <c r="G5714"/>
    </row>
    <row r="5715" spans="1:7" x14ac:dyDescent="0.3">
      <c r="A5715"/>
      <c r="B5715"/>
      <c r="C5715"/>
      <c r="D5715" s="145"/>
      <c r="E5715" s="146"/>
      <c r="F5715" s="1"/>
      <c r="G5715"/>
    </row>
    <row r="5716" spans="1:7" x14ac:dyDescent="0.3">
      <c r="A5716"/>
      <c r="B5716"/>
      <c r="C5716"/>
      <c r="D5716" s="145"/>
      <c r="E5716" s="146"/>
      <c r="F5716" s="1"/>
      <c r="G5716"/>
    </row>
    <row r="5717" spans="1:7" x14ac:dyDescent="0.3">
      <c r="A5717"/>
      <c r="B5717"/>
      <c r="C5717"/>
      <c r="D5717" s="145"/>
      <c r="E5717" s="146"/>
      <c r="F5717" s="1"/>
      <c r="G5717"/>
    </row>
    <row r="5718" spans="1:7" x14ac:dyDescent="0.3">
      <c r="A5718"/>
      <c r="B5718"/>
      <c r="C5718"/>
      <c r="D5718" s="145"/>
      <c r="E5718" s="146"/>
      <c r="F5718" s="1"/>
      <c r="G5718"/>
    </row>
    <row r="5719" spans="1:7" x14ac:dyDescent="0.3">
      <c r="A5719"/>
      <c r="B5719"/>
      <c r="C5719"/>
      <c r="D5719" s="145"/>
      <c r="E5719" s="146"/>
      <c r="F5719" s="1"/>
      <c r="G5719"/>
    </row>
    <row r="5720" spans="1:7" x14ac:dyDescent="0.3">
      <c r="A5720"/>
      <c r="B5720"/>
      <c r="C5720"/>
      <c r="D5720" s="145"/>
      <c r="E5720" s="146"/>
      <c r="F5720" s="1"/>
      <c r="G5720"/>
    </row>
    <row r="5721" spans="1:7" x14ac:dyDescent="0.3">
      <c r="A5721"/>
      <c r="B5721"/>
      <c r="C5721"/>
      <c r="D5721" s="145"/>
      <c r="E5721" s="146"/>
      <c r="F5721" s="1"/>
      <c r="G5721"/>
    </row>
    <row r="5722" spans="1:7" x14ac:dyDescent="0.3">
      <c r="A5722"/>
      <c r="B5722"/>
      <c r="C5722"/>
      <c r="D5722" s="145"/>
      <c r="E5722" s="146"/>
      <c r="F5722" s="1"/>
      <c r="G5722"/>
    </row>
    <row r="5723" spans="1:7" x14ac:dyDescent="0.3">
      <c r="A5723"/>
      <c r="B5723"/>
      <c r="C5723"/>
      <c r="D5723" s="145"/>
      <c r="E5723" s="146"/>
      <c r="F5723" s="1"/>
      <c r="G5723"/>
    </row>
    <row r="5724" spans="1:7" x14ac:dyDescent="0.3">
      <c r="A5724"/>
      <c r="B5724"/>
      <c r="C5724"/>
      <c r="D5724" s="145"/>
      <c r="E5724" s="146"/>
      <c r="F5724" s="1"/>
      <c r="G5724"/>
    </row>
    <row r="5725" spans="1:7" x14ac:dyDescent="0.3">
      <c r="A5725"/>
      <c r="B5725"/>
      <c r="C5725"/>
      <c r="D5725" s="145"/>
      <c r="E5725" s="146"/>
      <c r="F5725" s="1"/>
      <c r="G5725"/>
    </row>
    <row r="5726" spans="1:7" x14ac:dyDescent="0.3">
      <c r="A5726"/>
      <c r="B5726"/>
      <c r="C5726"/>
      <c r="D5726" s="145"/>
      <c r="E5726" s="146"/>
      <c r="F5726" s="1"/>
      <c r="G5726"/>
    </row>
    <row r="5727" spans="1:7" x14ac:dyDescent="0.3">
      <c r="A5727"/>
      <c r="B5727"/>
      <c r="C5727"/>
      <c r="D5727" s="145"/>
      <c r="E5727" s="146"/>
      <c r="F5727" s="1"/>
      <c r="G5727"/>
    </row>
    <row r="5728" spans="1:7" x14ac:dyDescent="0.3">
      <c r="A5728"/>
      <c r="B5728"/>
      <c r="C5728"/>
      <c r="D5728" s="145"/>
      <c r="E5728" s="146"/>
      <c r="F5728" s="1"/>
      <c r="G5728"/>
    </row>
    <row r="5729" spans="1:7" x14ac:dyDescent="0.3">
      <c r="A5729"/>
      <c r="B5729"/>
      <c r="C5729"/>
      <c r="D5729" s="145"/>
      <c r="E5729" s="146"/>
      <c r="F5729" s="1"/>
      <c r="G5729"/>
    </row>
    <row r="5730" spans="1:7" x14ac:dyDescent="0.3">
      <c r="A5730"/>
      <c r="B5730"/>
      <c r="C5730"/>
      <c r="D5730" s="145"/>
      <c r="E5730" s="146"/>
      <c r="F5730" s="1"/>
      <c r="G5730"/>
    </row>
    <row r="5731" spans="1:7" x14ac:dyDescent="0.3">
      <c r="A5731"/>
      <c r="B5731"/>
      <c r="C5731"/>
      <c r="D5731" s="145"/>
      <c r="E5731" s="146"/>
      <c r="F5731" s="1"/>
      <c r="G5731"/>
    </row>
    <row r="5732" spans="1:7" x14ac:dyDescent="0.3">
      <c r="A5732"/>
      <c r="B5732"/>
      <c r="C5732"/>
      <c r="D5732" s="145"/>
      <c r="E5732" s="146"/>
      <c r="F5732" s="1"/>
      <c r="G5732"/>
    </row>
    <row r="5733" spans="1:7" x14ac:dyDescent="0.3">
      <c r="A5733"/>
      <c r="B5733"/>
      <c r="C5733"/>
      <c r="D5733" s="145"/>
      <c r="E5733" s="146"/>
      <c r="F5733" s="1"/>
      <c r="G5733"/>
    </row>
    <row r="5734" spans="1:7" x14ac:dyDescent="0.3">
      <c r="A5734"/>
      <c r="B5734"/>
      <c r="C5734"/>
      <c r="D5734" s="145"/>
      <c r="E5734" s="146"/>
      <c r="F5734" s="1"/>
      <c r="G5734"/>
    </row>
    <row r="5735" spans="1:7" x14ac:dyDescent="0.3">
      <c r="A5735"/>
      <c r="B5735"/>
      <c r="C5735"/>
      <c r="D5735" s="145"/>
      <c r="E5735" s="146"/>
      <c r="F5735" s="1"/>
      <c r="G5735"/>
    </row>
    <row r="5736" spans="1:7" x14ac:dyDescent="0.3">
      <c r="A5736"/>
      <c r="B5736"/>
      <c r="C5736"/>
      <c r="D5736" s="145"/>
      <c r="E5736" s="146"/>
      <c r="F5736" s="1"/>
      <c r="G5736"/>
    </row>
    <row r="5737" spans="1:7" x14ac:dyDescent="0.3">
      <c r="A5737"/>
      <c r="B5737"/>
      <c r="C5737"/>
      <c r="D5737" s="145"/>
      <c r="E5737" s="146"/>
      <c r="F5737" s="1"/>
      <c r="G5737"/>
    </row>
    <row r="5738" spans="1:7" x14ac:dyDescent="0.3">
      <c r="A5738"/>
      <c r="B5738"/>
      <c r="C5738"/>
      <c r="D5738" s="145"/>
      <c r="E5738" s="146"/>
      <c r="F5738" s="1"/>
      <c r="G5738"/>
    </row>
    <row r="5739" spans="1:7" x14ac:dyDescent="0.3">
      <c r="A5739"/>
      <c r="B5739"/>
      <c r="C5739"/>
      <c r="D5739" s="145"/>
      <c r="E5739" s="146"/>
      <c r="F5739" s="1"/>
      <c r="G5739"/>
    </row>
    <row r="5740" spans="1:7" x14ac:dyDescent="0.3">
      <c r="A5740"/>
      <c r="B5740"/>
      <c r="C5740"/>
      <c r="D5740" s="145"/>
      <c r="E5740" s="146"/>
      <c r="F5740" s="1"/>
      <c r="G5740"/>
    </row>
    <row r="5741" spans="1:7" x14ac:dyDescent="0.3">
      <c r="A5741"/>
      <c r="B5741"/>
      <c r="C5741"/>
      <c r="D5741" s="145"/>
      <c r="E5741" s="146"/>
      <c r="F5741" s="1"/>
      <c r="G5741"/>
    </row>
    <row r="5742" spans="1:7" x14ac:dyDescent="0.3">
      <c r="A5742"/>
      <c r="B5742"/>
      <c r="C5742"/>
      <c r="D5742" s="145"/>
      <c r="E5742" s="146"/>
      <c r="F5742" s="1"/>
      <c r="G5742"/>
    </row>
    <row r="5743" spans="1:7" x14ac:dyDescent="0.3">
      <c r="A5743"/>
      <c r="B5743"/>
      <c r="C5743"/>
      <c r="D5743" s="145"/>
      <c r="E5743" s="146"/>
      <c r="F5743" s="1"/>
      <c r="G5743"/>
    </row>
    <row r="5744" spans="1:7" x14ac:dyDescent="0.3">
      <c r="A5744"/>
      <c r="B5744"/>
      <c r="C5744"/>
      <c r="D5744" s="145"/>
      <c r="E5744" s="146"/>
      <c r="F5744" s="1"/>
      <c r="G5744"/>
    </row>
    <row r="5745" spans="1:7" x14ac:dyDescent="0.3">
      <c r="A5745"/>
      <c r="B5745"/>
      <c r="C5745"/>
      <c r="D5745" s="145"/>
      <c r="E5745" s="146"/>
      <c r="F5745" s="1"/>
      <c r="G5745"/>
    </row>
    <row r="5746" spans="1:7" x14ac:dyDescent="0.3">
      <c r="A5746"/>
      <c r="B5746"/>
      <c r="C5746"/>
      <c r="D5746" s="145"/>
      <c r="E5746" s="146"/>
      <c r="F5746" s="1"/>
      <c r="G5746"/>
    </row>
    <row r="5747" spans="1:7" x14ac:dyDescent="0.3">
      <c r="A5747"/>
      <c r="B5747"/>
      <c r="C5747"/>
      <c r="D5747" s="145"/>
      <c r="E5747" s="146"/>
      <c r="F5747" s="1"/>
      <c r="G5747"/>
    </row>
    <row r="5748" spans="1:7" x14ac:dyDescent="0.3">
      <c r="A5748"/>
      <c r="B5748"/>
      <c r="C5748"/>
      <c r="D5748" s="145"/>
      <c r="E5748" s="146"/>
      <c r="F5748" s="1"/>
      <c r="G5748"/>
    </row>
    <row r="5749" spans="1:7" x14ac:dyDescent="0.3">
      <c r="A5749"/>
      <c r="B5749"/>
      <c r="C5749"/>
      <c r="D5749" s="145"/>
      <c r="E5749" s="146"/>
      <c r="F5749" s="1"/>
      <c r="G5749"/>
    </row>
    <row r="5750" spans="1:7" x14ac:dyDescent="0.3">
      <c r="A5750"/>
      <c r="B5750"/>
      <c r="C5750"/>
      <c r="D5750" s="145"/>
      <c r="E5750" s="146"/>
      <c r="F5750" s="1"/>
      <c r="G5750"/>
    </row>
    <row r="5751" spans="1:7" x14ac:dyDescent="0.3">
      <c r="A5751"/>
      <c r="B5751"/>
      <c r="C5751"/>
      <c r="D5751" s="145"/>
      <c r="E5751" s="146"/>
      <c r="F5751" s="1"/>
      <c r="G5751"/>
    </row>
    <row r="5752" spans="1:7" x14ac:dyDescent="0.3">
      <c r="A5752"/>
      <c r="B5752"/>
      <c r="C5752"/>
      <c r="D5752" s="145"/>
      <c r="E5752" s="146"/>
      <c r="F5752" s="1"/>
      <c r="G5752"/>
    </row>
    <row r="5753" spans="1:7" x14ac:dyDescent="0.3">
      <c r="A5753"/>
      <c r="B5753"/>
      <c r="C5753"/>
      <c r="D5753" s="145"/>
      <c r="E5753" s="146"/>
      <c r="F5753" s="1"/>
      <c r="G5753"/>
    </row>
    <row r="5754" spans="1:7" x14ac:dyDescent="0.3">
      <c r="A5754"/>
      <c r="B5754"/>
      <c r="C5754"/>
      <c r="D5754" s="145"/>
      <c r="E5754" s="146"/>
      <c r="F5754" s="1"/>
      <c r="G5754"/>
    </row>
    <row r="5755" spans="1:7" x14ac:dyDescent="0.3">
      <c r="A5755"/>
      <c r="B5755"/>
      <c r="C5755"/>
      <c r="D5755" s="145"/>
      <c r="E5755" s="146"/>
      <c r="F5755" s="1"/>
      <c r="G5755"/>
    </row>
    <row r="5756" spans="1:7" x14ac:dyDescent="0.3">
      <c r="A5756"/>
      <c r="B5756"/>
      <c r="C5756"/>
      <c r="D5756" s="145"/>
      <c r="E5756" s="146"/>
      <c r="F5756" s="1"/>
      <c r="G5756"/>
    </row>
    <row r="5757" spans="1:7" x14ac:dyDescent="0.3">
      <c r="A5757"/>
      <c r="B5757"/>
      <c r="C5757"/>
      <c r="D5757" s="145"/>
      <c r="E5757" s="146"/>
      <c r="F5757" s="1"/>
      <c r="G5757"/>
    </row>
    <row r="5758" spans="1:7" x14ac:dyDescent="0.3">
      <c r="A5758"/>
      <c r="B5758"/>
      <c r="C5758"/>
      <c r="D5758" s="145"/>
      <c r="E5758" s="146"/>
      <c r="F5758" s="1"/>
      <c r="G5758"/>
    </row>
    <row r="5759" spans="1:7" x14ac:dyDescent="0.3">
      <c r="A5759"/>
      <c r="B5759"/>
      <c r="C5759"/>
      <c r="D5759" s="145"/>
      <c r="E5759" s="146"/>
      <c r="F5759" s="1"/>
      <c r="G5759"/>
    </row>
    <row r="5760" spans="1:7" x14ac:dyDescent="0.3">
      <c r="A5760"/>
      <c r="B5760"/>
      <c r="C5760"/>
      <c r="D5760" s="145"/>
      <c r="E5760" s="146"/>
      <c r="F5760" s="1"/>
      <c r="G5760"/>
    </row>
    <row r="5761" spans="1:7" x14ac:dyDescent="0.3">
      <c r="A5761"/>
      <c r="B5761"/>
      <c r="C5761"/>
      <c r="D5761" s="145"/>
      <c r="E5761" s="146"/>
      <c r="F5761" s="1"/>
      <c r="G5761"/>
    </row>
    <row r="5762" spans="1:7" x14ac:dyDescent="0.3">
      <c r="A5762"/>
      <c r="B5762"/>
      <c r="C5762"/>
      <c r="D5762" s="145"/>
      <c r="E5762" s="146"/>
      <c r="F5762" s="1"/>
      <c r="G5762"/>
    </row>
    <row r="5763" spans="1:7" x14ac:dyDescent="0.3">
      <c r="A5763"/>
      <c r="B5763"/>
      <c r="C5763"/>
      <c r="D5763" s="145"/>
      <c r="E5763" s="146"/>
      <c r="F5763" s="1"/>
      <c r="G5763"/>
    </row>
    <row r="5764" spans="1:7" x14ac:dyDescent="0.3">
      <c r="A5764"/>
      <c r="B5764"/>
      <c r="C5764"/>
      <c r="D5764" s="145"/>
      <c r="E5764" s="146"/>
      <c r="F5764" s="1"/>
      <c r="G5764"/>
    </row>
    <row r="5765" spans="1:7" x14ac:dyDescent="0.3">
      <c r="A5765"/>
      <c r="B5765"/>
      <c r="C5765"/>
      <c r="D5765" s="145"/>
      <c r="E5765" s="146"/>
      <c r="F5765" s="1"/>
      <c r="G5765"/>
    </row>
    <row r="5766" spans="1:7" x14ac:dyDescent="0.3">
      <c r="A5766"/>
      <c r="B5766"/>
      <c r="C5766"/>
      <c r="D5766" s="145"/>
      <c r="E5766" s="146"/>
      <c r="F5766" s="1"/>
      <c r="G5766"/>
    </row>
    <row r="5767" spans="1:7" x14ac:dyDescent="0.3">
      <c r="A5767"/>
      <c r="B5767"/>
      <c r="C5767"/>
      <c r="D5767" s="145"/>
      <c r="E5767" s="146"/>
      <c r="F5767" s="1"/>
      <c r="G5767"/>
    </row>
    <row r="5768" spans="1:7" x14ac:dyDescent="0.3">
      <c r="A5768"/>
      <c r="B5768"/>
      <c r="C5768"/>
      <c r="D5768" s="145"/>
      <c r="E5768" s="146"/>
      <c r="F5768" s="1"/>
      <c r="G5768"/>
    </row>
    <row r="5769" spans="1:7" x14ac:dyDescent="0.3">
      <c r="A5769"/>
      <c r="B5769"/>
      <c r="C5769"/>
      <c r="D5769" s="145"/>
      <c r="E5769" s="146"/>
      <c r="F5769" s="1"/>
      <c r="G5769"/>
    </row>
    <row r="5770" spans="1:7" x14ac:dyDescent="0.3">
      <c r="A5770"/>
      <c r="B5770"/>
      <c r="C5770"/>
      <c r="D5770" s="145"/>
      <c r="E5770" s="146"/>
      <c r="F5770" s="1"/>
      <c r="G5770"/>
    </row>
    <row r="5771" spans="1:7" x14ac:dyDescent="0.3">
      <c r="A5771"/>
      <c r="B5771"/>
      <c r="C5771"/>
      <c r="D5771" s="145"/>
      <c r="E5771" s="146"/>
      <c r="F5771" s="1"/>
      <c r="G5771"/>
    </row>
    <row r="5772" spans="1:7" x14ac:dyDescent="0.3">
      <c r="A5772"/>
      <c r="B5772"/>
      <c r="C5772"/>
      <c r="D5772" s="145"/>
      <c r="E5772" s="146"/>
      <c r="F5772" s="1"/>
      <c r="G5772"/>
    </row>
    <row r="5773" spans="1:7" x14ac:dyDescent="0.3">
      <c r="A5773"/>
      <c r="B5773"/>
      <c r="C5773"/>
      <c r="D5773" s="145"/>
      <c r="E5773" s="146"/>
      <c r="F5773" s="1"/>
      <c r="G5773"/>
    </row>
    <row r="5774" spans="1:7" x14ac:dyDescent="0.3">
      <c r="A5774"/>
      <c r="B5774"/>
      <c r="C5774"/>
      <c r="D5774" s="145"/>
      <c r="E5774" s="146"/>
      <c r="F5774" s="1"/>
      <c r="G5774"/>
    </row>
    <row r="5775" spans="1:7" x14ac:dyDescent="0.3">
      <c r="A5775"/>
      <c r="B5775"/>
      <c r="C5775"/>
      <c r="D5775" s="145"/>
      <c r="E5775" s="146"/>
      <c r="F5775" s="1"/>
      <c r="G5775"/>
    </row>
    <row r="5776" spans="1:7" x14ac:dyDescent="0.3">
      <c r="A5776"/>
      <c r="B5776"/>
      <c r="C5776"/>
      <c r="D5776" s="145"/>
      <c r="E5776" s="146"/>
      <c r="F5776" s="1"/>
      <c r="G5776"/>
    </row>
    <row r="5777" spans="1:7" x14ac:dyDescent="0.3">
      <c r="A5777"/>
      <c r="B5777"/>
      <c r="C5777"/>
      <c r="D5777" s="145"/>
      <c r="E5777" s="146"/>
      <c r="F5777" s="1"/>
      <c r="G5777"/>
    </row>
    <row r="5778" spans="1:7" x14ac:dyDescent="0.3">
      <c r="A5778"/>
      <c r="B5778"/>
      <c r="C5778"/>
      <c r="D5778" s="145"/>
      <c r="E5778" s="146"/>
      <c r="F5778" s="1"/>
      <c r="G5778"/>
    </row>
    <row r="5779" spans="1:7" x14ac:dyDescent="0.3">
      <c r="A5779"/>
      <c r="B5779"/>
      <c r="C5779"/>
      <c r="D5779" s="145"/>
      <c r="E5779" s="146"/>
      <c r="F5779" s="1"/>
      <c r="G5779"/>
    </row>
    <row r="5780" spans="1:7" x14ac:dyDescent="0.3">
      <c r="A5780"/>
      <c r="B5780"/>
      <c r="C5780"/>
      <c r="D5780" s="145"/>
      <c r="E5780" s="146"/>
      <c r="F5780" s="1"/>
      <c r="G5780"/>
    </row>
    <row r="5781" spans="1:7" x14ac:dyDescent="0.3">
      <c r="A5781"/>
      <c r="B5781"/>
      <c r="C5781"/>
      <c r="D5781" s="145"/>
      <c r="E5781" s="146"/>
      <c r="F5781" s="1"/>
      <c r="G5781"/>
    </row>
    <row r="5782" spans="1:7" x14ac:dyDescent="0.3">
      <c r="A5782"/>
      <c r="B5782"/>
      <c r="C5782"/>
      <c r="D5782" s="145"/>
      <c r="E5782" s="146"/>
      <c r="F5782" s="1"/>
      <c r="G5782"/>
    </row>
    <row r="5783" spans="1:7" x14ac:dyDescent="0.3">
      <c r="A5783"/>
      <c r="B5783"/>
      <c r="C5783"/>
      <c r="D5783" s="145"/>
      <c r="E5783" s="146"/>
      <c r="F5783" s="1"/>
      <c r="G5783"/>
    </row>
    <row r="5784" spans="1:7" x14ac:dyDescent="0.3">
      <c r="A5784"/>
      <c r="B5784"/>
      <c r="C5784"/>
      <c r="D5784" s="145"/>
      <c r="E5784" s="146"/>
      <c r="F5784" s="1"/>
      <c r="G5784"/>
    </row>
    <row r="5785" spans="1:7" x14ac:dyDescent="0.3">
      <c r="A5785"/>
      <c r="B5785"/>
      <c r="C5785"/>
      <c r="D5785" s="145"/>
      <c r="E5785" s="146"/>
      <c r="F5785" s="1"/>
      <c r="G5785"/>
    </row>
    <row r="5786" spans="1:7" x14ac:dyDescent="0.3">
      <c r="A5786"/>
      <c r="B5786"/>
      <c r="C5786"/>
      <c r="D5786" s="145"/>
      <c r="E5786" s="146"/>
      <c r="F5786" s="1"/>
      <c r="G5786"/>
    </row>
    <row r="5787" spans="1:7" x14ac:dyDescent="0.3">
      <c r="A5787"/>
      <c r="B5787"/>
      <c r="C5787"/>
      <c r="D5787" s="145"/>
      <c r="E5787" s="146"/>
      <c r="F5787" s="1"/>
      <c r="G5787"/>
    </row>
    <row r="5788" spans="1:7" x14ac:dyDescent="0.3">
      <c r="A5788"/>
      <c r="B5788"/>
      <c r="C5788"/>
      <c r="D5788" s="145"/>
      <c r="E5788" s="146"/>
      <c r="F5788" s="1"/>
      <c r="G5788"/>
    </row>
    <row r="5789" spans="1:7" x14ac:dyDescent="0.3">
      <c r="A5789"/>
      <c r="B5789"/>
      <c r="C5789"/>
      <c r="D5789" s="145"/>
      <c r="E5789" s="146"/>
      <c r="F5789" s="1"/>
      <c r="G5789"/>
    </row>
    <row r="5790" spans="1:7" x14ac:dyDescent="0.3">
      <c r="A5790"/>
      <c r="B5790"/>
      <c r="C5790"/>
      <c r="D5790" s="145"/>
      <c r="E5790" s="146"/>
      <c r="F5790" s="1"/>
      <c r="G5790"/>
    </row>
    <row r="5791" spans="1:7" x14ac:dyDescent="0.3">
      <c r="A5791"/>
      <c r="B5791"/>
      <c r="C5791"/>
      <c r="D5791" s="145"/>
      <c r="E5791" s="146"/>
      <c r="F5791" s="1"/>
      <c r="G5791"/>
    </row>
    <row r="5792" spans="1:7" x14ac:dyDescent="0.3">
      <c r="A5792"/>
      <c r="B5792"/>
      <c r="C5792"/>
      <c r="D5792" s="145"/>
      <c r="E5792" s="146"/>
      <c r="F5792" s="1"/>
      <c r="G5792"/>
    </row>
    <row r="5793" spans="1:7" x14ac:dyDescent="0.3">
      <c r="A5793"/>
      <c r="B5793"/>
      <c r="C5793"/>
      <c r="D5793" s="145"/>
      <c r="E5793" s="146"/>
      <c r="F5793" s="1"/>
      <c r="G5793"/>
    </row>
    <row r="5794" spans="1:7" x14ac:dyDescent="0.3">
      <c r="A5794"/>
      <c r="B5794"/>
      <c r="C5794"/>
      <c r="D5794" s="145"/>
      <c r="E5794" s="146"/>
      <c r="F5794" s="1"/>
      <c r="G5794"/>
    </row>
    <row r="5795" spans="1:7" x14ac:dyDescent="0.3">
      <c r="A5795"/>
      <c r="B5795"/>
      <c r="C5795"/>
      <c r="D5795" s="145"/>
      <c r="E5795" s="146"/>
      <c r="F5795" s="1"/>
      <c r="G5795"/>
    </row>
    <row r="5796" spans="1:7" x14ac:dyDescent="0.3">
      <c r="A5796"/>
      <c r="B5796"/>
      <c r="C5796"/>
      <c r="D5796" s="145"/>
      <c r="E5796" s="146"/>
      <c r="F5796" s="1"/>
      <c r="G5796"/>
    </row>
    <row r="5797" spans="1:7" x14ac:dyDescent="0.3">
      <c r="A5797"/>
      <c r="B5797"/>
      <c r="C5797"/>
      <c r="D5797" s="145"/>
      <c r="E5797" s="146"/>
      <c r="F5797" s="1"/>
      <c r="G5797"/>
    </row>
    <row r="5798" spans="1:7" x14ac:dyDescent="0.3">
      <c r="A5798"/>
      <c r="B5798"/>
      <c r="C5798"/>
      <c r="D5798" s="145"/>
      <c r="E5798" s="146"/>
      <c r="F5798" s="1"/>
      <c r="G5798"/>
    </row>
    <row r="5799" spans="1:7" x14ac:dyDescent="0.3">
      <c r="A5799"/>
      <c r="B5799"/>
      <c r="C5799"/>
      <c r="D5799" s="145"/>
      <c r="E5799" s="146"/>
      <c r="F5799" s="1"/>
      <c r="G5799"/>
    </row>
    <row r="5800" spans="1:7" x14ac:dyDescent="0.3">
      <c r="A5800"/>
      <c r="B5800"/>
      <c r="C5800"/>
      <c r="D5800" s="145"/>
      <c r="E5800" s="146"/>
      <c r="F5800" s="1"/>
      <c r="G5800"/>
    </row>
    <row r="5801" spans="1:7" x14ac:dyDescent="0.3">
      <c r="A5801"/>
      <c r="B5801"/>
      <c r="C5801"/>
      <c r="D5801" s="145"/>
      <c r="E5801" s="146"/>
      <c r="F5801" s="1"/>
      <c r="G5801"/>
    </row>
    <row r="5802" spans="1:7" x14ac:dyDescent="0.3">
      <c r="A5802"/>
      <c r="B5802"/>
      <c r="C5802"/>
      <c r="D5802" s="145"/>
      <c r="E5802" s="146"/>
      <c r="F5802" s="1"/>
      <c r="G5802"/>
    </row>
    <row r="5803" spans="1:7" x14ac:dyDescent="0.3">
      <c r="A5803"/>
      <c r="B5803"/>
      <c r="C5803"/>
      <c r="D5803" s="145"/>
      <c r="E5803" s="146"/>
      <c r="F5803" s="1"/>
      <c r="G5803"/>
    </row>
    <row r="5804" spans="1:7" x14ac:dyDescent="0.3">
      <c r="A5804"/>
      <c r="B5804"/>
      <c r="C5804"/>
      <c r="D5804" s="145"/>
      <c r="E5804" s="146"/>
      <c r="F5804" s="1"/>
      <c r="G5804"/>
    </row>
    <row r="5805" spans="1:7" x14ac:dyDescent="0.3">
      <c r="A5805"/>
      <c r="B5805"/>
      <c r="C5805"/>
      <c r="D5805" s="145"/>
      <c r="E5805" s="146"/>
      <c r="F5805" s="1"/>
      <c r="G5805"/>
    </row>
    <row r="5806" spans="1:7" x14ac:dyDescent="0.3">
      <c r="A5806"/>
      <c r="B5806"/>
      <c r="C5806"/>
      <c r="D5806" s="145"/>
      <c r="E5806" s="146"/>
      <c r="F5806" s="1"/>
      <c r="G5806"/>
    </row>
    <row r="5807" spans="1:7" x14ac:dyDescent="0.3">
      <c r="A5807"/>
      <c r="B5807"/>
      <c r="C5807"/>
      <c r="D5807" s="145"/>
      <c r="E5807" s="146"/>
      <c r="F5807" s="1"/>
      <c r="G5807"/>
    </row>
    <row r="5808" spans="1:7" x14ac:dyDescent="0.3">
      <c r="A5808"/>
      <c r="B5808"/>
      <c r="C5808"/>
      <c r="D5808" s="145"/>
      <c r="E5808" s="146"/>
      <c r="F5808" s="1"/>
      <c r="G5808"/>
    </row>
    <row r="5809" spans="1:7" x14ac:dyDescent="0.3">
      <c r="A5809"/>
      <c r="B5809"/>
      <c r="C5809"/>
      <c r="D5809" s="145"/>
      <c r="E5809" s="146"/>
      <c r="F5809" s="1"/>
      <c r="G5809"/>
    </row>
    <row r="5810" spans="1:7" x14ac:dyDescent="0.3">
      <c r="A5810"/>
      <c r="B5810"/>
      <c r="C5810"/>
      <c r="D5810" s="145"/>
      <c r="E5810" s="146"/>
      <c r="F5810" s="1"/>
      <c r="G5810"/>
    </row>
    <row r="5811" spans="1:7" x14ac:dyDescent="0.3">
      <c r="A5811"/>
      <c r="B5811"/>
      <c r="C5811"/>
      <c r="D5811" s="145"/>
      <c r="E5811" s="146"/>
      <c r="F5811" s="1"/>
      <c r="G5811"/>
    </row>
    <row r="5812" spans="1:7" x14ac:dyDescent="0.3">
      <c r="A5812"/>
      <c r="B5812"/>
      <c r="C5812"/>
      <c r="D5812" s="145"/>
      <c r="E5812" s="146"/>
      <c r="F5812" s="1"/>
      <c r="G5812"/>
    </row>
    <row r="5813" spans="1:7" x14ac:dyDescent="0.3">
      <c r="A5813"/>
      <c r="B5813"/>
      <c r="C5813"/>
      <c r="D5813" s="145"/>
      <c r="E5813" s="146"/>
      <c r="F5813" s="1"/>
      <c r="G5813"/>
    </row>
    <row r="5814" spans="1:7" x14ac:dyDescent="0.3">
      <c r="A5814"/>
      <c r="B5814"/>
      <c r="C5814"/>
      <c r="D5814" s="145"/>
      <c r="E5814" s="146"/>
      <c r="F5814" s="1"/>
      <c r="G5814"/>
    </row>
    <row r="5815" spans="1:7" x14ac:dyDescent="0.3">
      <c r="A5815"/>
      <c r="B5815"/>
      <c r="C5815"/>
      <c r="D5815" s="145"/>
      <c r="E5815" s="146"/>
      <c r="F5815" s="1"/>
      <c r="G5815"/>
    </row>
    <row r="5816" spans="1:7" x14ac:dyDescent="0.3">
      <c r="A5816"/>
      <c r="B5816"/>
      <c r="C5816"/>
      <c r="D5816" s="145"/>
      <c r="E5816" s="146"/>
      <c r="F5816" s="1"/>
      <c r="G5816"/>
    </row>
    <row r="5817" spans="1:7" x14ac:dyDescent="0.3">
      <c r="A5817"/>
      <c r="B5817"/>
      <c r="C5817"/>
      <c r="D5817" s="145"/>
      <c r="E5817" s="146"/>
      <c r="F5817" s="1"/>
      <c r="G5817"/>
    </row>
    <row r="5818" spans="1:7" x14ac:dyDescent="0.3">
      <c r="A5818"/>
      <c r="B5818"/>
      <c r="C5818"/>
      <c r="D5818" s="145"/>
      <c r="E5818" s="146"/>
      <c r="F5818" s="1"/>
      <c r="G5818"/>
    </row>
    <row r="5819" spans="1:7" x14ac:dyDescent="0.3">
      <c r="A5819"/>
      <c r="B5819"/>
      <c r="C5819"/>
      <c r="D5819" s="145"/>
      <c r="E5819" s="146"/>
      <c r="F5819" s="1"/>
      <c r="G5819"/>
    </row>
    <row r="5820" spans="1:7" x14ac:dyDescent="0.3">
      <c r="A5820"/>
      <c r="B5820"/>
      <c r="C5820"/>
      <c r="D5820" s="145"/>
      <c r="E5820" s="146"/>
      <c r="F5820" s="1"/>
      <c r="G5820"/>
    </row>
    <row r="5821" spans="1:7" x14ac:dyDescent="0.3">
      <c r="A5821"/>
      <c r="B5821"/>
      <c r="C5821"/>
      <c r="D5821" s="145"/>
      <c r="E5821" s="146"/>
      <c r="F5821" s="1"/>
      <c r="G5821"/>
    </row>
    <row r="5822" spans="1:7" x14ac:dyDescent="0.3">
      <c r="A5822"/>
      <c r="B5822"/>
      <c r="C5822"/>
      <c r="D5822" s="145"/>
      <c r="E5822" s="146"/>
      <c r="F5822" s="1"/>
      <c r="G5822"/>
    </row>
    <row r="5823" spans="1:7" x14ac:dyDescent="0.3">
      <c r="A5823"/>
      <c r="B5823"/>
      <c r="C5823"/>
      <c r="D5823" s="145"/>
      <c r="E5823" s="146"/>
      <c r="F5823" s="1"/>
      <c r="G5823"/>
    </row>
    <row r="5824" spans="1:7" x14ac:dyDescent="0.3">
      <c r="A5824"/>
      <c r="B5824"/>
      <c r="C5824"/>
      <c r="D5824" s="145"/>
      <c r="E5824" s="146"/>
      <c r="F5824" s="1"/>
      <c r="G5824"/>
    </row>
    <row r="5825" spans="1:7" x14ac:dyDescent="0.3">
      <c r="A5825"/>
      <c r="B5825"/>
      <c r="C5825"/>
      <c r="D5825" s="145"/>
      <c r="E5825" s="146"/>
      <c r="F5825" s="1"/>
      <c r="G5825"/>
    </row>
    <row r="5826" spans="1:7" x14ac:dyDescent="0.3">
      <c r="A5826"/>
      <c r="B5826"/>
      <c r="C5826"/>
      <c r="D5826" s="145"/>
      <c r="E5826" s="146"/>
      <c r="F5826" s="1"/>
      <c r="G5826"/>
    </row>
    <row r="5827" spans="1:7" x14ac:dyDescent="0.3">
      <c r="A5827"/>
      <c r="B5827"/>
      <c r="C5827"/>
      <c r="D5827" s="145"/>
      <c r="E5827" s="146"/>
      <c r="F5827" s="1"/>
      <c r="G5827"/>
    </row>
    <row r="5828" spans="1:7" x14ac:dyDescent="0.3">
      <c r="A5828"/>
      <c r="B5828"/>
      <c r="C5828"/>
      <c r="D5828" s="145"/>
      <c r="E5828" s="146"/>
      <c r="F5828" s="1"/>
      <c r="G5828"/>
    </row>
    <row r="5829" spans="1:7" x14ac:dyDescent="0.3">
      <c r="A5829"/>
      <c r="B5829"/>
      <c r="C5829"/>
      <c r="D5829" s="145"/>
      <c r="E5829" s="146"/>
      <c r="F5829" s="1"/>
      <c r="G5829"/>
    </row>
    <row r="5830" spans="1:7" x14ac:dyDescent="0.3">
      <c r="A5830"/>
      <c r="B5830"/>
      <c r="C5830"/>
      <c r="D5830" s="145"/>
      <c r="E5830" s="146"/>
      <c r="F5830" s="1"/>
      <c r="G5830"/>
    </row>
    <row r="5831" spans="1:7" x14ac:dyDescent="0.3">
      <c r="A5831"/>
      <c r="B5831"/>
      <c r="C5831"/>
      <c r="D5831" s="145"/>
      <c r="E5831" s="146"/>
      <c r="F5831" s="1"/>
      <c r="G5831"/>
    </row>
    <row r="5832" spans="1:7" x14ac:dyDescent="0.3">
      <c r="A5832"/>
      <c r="B5832"/>
      <c r="C5832"/>
      <c r="D5832" s="145"/>
      <c r="E5832" s="146"/>
      <c r="F5832" s="1"/>
      <c r="G5832"/>
    </row>
    <row r="5833" spans="1:7" x14ac:dyDescent="0.3">
      <c r="A5833"/>
      <c r="B5833"/>
      <c r="C5833"/>
      <c r="D5833" s="145"/>
      <c r="E5833" s="146"/>
      <c r="F5833" s="1"/>
      <c r="G5833"/>
    </row>
    <row r="5834" spans="1:7" x14ac:dyDescent="0.3">
      <c r="A5834"/>
      <c r="B5834"/>
      <c r="C5834"/>
      <c r="D5834" s="145"/>
      <c r="E5834" s="146"/>
      <c r="F5834" s="1"/>
      <c r="G5834"/>
    </row>
    <row r="5835" spans="1:7" x14ac:dyDescent="0.3">
      <c r="A5835"/>
      <c r="B5835"/>
      <c r="C5835"/>
      <c r="D5835" s="145"/>
      <c r="E5835" s="146"/>
      <c r="F5835" s="1"/>
      <c r="G5835"/>
    </row>
    <row r="5836" spans="1:7" x14ac:dyDescent="0.3">
      <c r="A5836"/>
      <c r="B5836"/>
      <c r="C5836"/>
      <c r="D5836" s="145"/>
      <c r="E5836" s="146"/>
      <c r="F5836" s="1"/>
      <c r="G5836"/>
    </row>
    <row r="5837" spans="1:7" x14ac:dyDescent="0.3">
      <c r="A5837"/>
      <c r="B5837"/>
      <c r="C5837"/>
      <c r="D5837" s="145"/>
      <c r="E5837" s="146"/>
      <c r="F5837" s="1"/>
      <c r="G5837"/>
    </row>
    <row r="5838" spans="1:7" x14ac:dyDescent="0.3">
      <c r="A5838"/>
      <c r="B5838"/>
      <c r="C5838"/>
      <c r="D5838" s="145"/>
      <c r="E5838" s="146"/>
      <c r="F5838" s="1"/>
      <c r="G5838"/>
    </row>
    <row r="5839" spans="1:7" x14ac:dyDescent="0.3">
      <c r="A5839"/>
      <c r="B5839"/>
      <c r="C5839"/>
      <c r="D5839" s="145"/>
      <c r="E5839" s="146"/>
      <c r="F5839" s="1"/>
      <c r="G5839"/>
    </row>
    <row r="5840" spans="1:7" x14ac:dyDescent="0.3">
      <c r="A5840"/>
      <c r="B5840"/>
      <c r="C5840"/>
      <c r="D5840" s="145"/>
      <c r="E5840" s="146"/>
      <c r="F5840" s="1"/>
      <c r="G5840"/>
    </row>
    <row r="5841" spans="1:7" x14ac:dyDescent="0.3">
      <c r="A5841"/>
      <c r="B5841"/>
      <c r="C5841"/>
      <c r="D5841" s="145"/>
      <c r="E5841" s="146"/>
      <c r="F5841" s="1"/>
      <c r="G5841"/>
    </row>
    <row r="5842" spans="1:7" x14ac:dyDescent="0.3">
      <c r="A5842"/>
      <c r="B5842"/>
      <c r="C5842"/>
      <c r="D5842" s="145"/>
      <c r="E5842" s="146"/>
      <c r="F5842" s="1"/>
      <c r="G5842"/>
    </row>
    <row r="5843" spans="1:7" x14ac:dyDescent="0.3">
      <c r="A5843"/>
      <c r="B5843"/>
      <c r="C5843"/>
      <c r="D5843" s="145"/>
      <c r="E5843" s="146"/>
      <c r="F5843" s="1"/>
      <c r="G5843"/>
    </row>
    <row r="5844" spans="1:7" x14ac:dyDescent="0.3">
      <c r="A5844"/>
      <c r="B5844"/>
      <c r="C5844"/>
      <c r="D5844" s="145"/>
      <c r="E5844" s="146"/>
      <c r="F5844" s="1"/>
      <c r="G5844"/>
    </row>
    <row r="5845" spans="1:7" x14ac:dyDescent="0.3">
      <c r="A5845"/>
      <c r="B5845"/>
      <c r="C5845"/>
      <c r="D5845" s="145"/>
      <c r="E5845" s="146"/>
      <c r="F5845" s="1"/>
      <c r="G5845"/>
    </row>
    <row r="5846" spans="1:7" x14ac:dyDescent="0.3">
      <c r="A5846"/>
      <c r="B5846"/>
      <c r="C5846"/>
      <c r="D5846" s="145"/>
      <c r="E5846" s="146"/>
      <c r="F5846" s="1"/>
      <c r="G5846"/>
    </row>
    <row r="5847" spans="1:7" x14ac:dyDescent="0.3">
      <c r="A5847"/>
      <c r="B5847"/>
      <c r="C5847"/>
      <c r="D5847" s="145"/>
      <c r="E5847" s="146"/>
      <c r="F5847" s="1"/>
      <c r="G5847"/>
    </row>
    <row r="5848" spans="1:7" x14ac:dyDescent="0.3">
      <c r="A5848"/>
      <c r="B5848"/>
      <c r="C5848"/>
      <c r="D5848" s="145"/>
      <c r="E5848" s="146"/>
      <c r="F5848" s="1"/>
      <c r="G5848"/>
    </row>
    <row r="5849" spans="1:7" x14ac:dyDescent="0.3">
      <c r="A5849"/>
      <c r="B5849"/>
      <c r="C5849"/>
      <c r="D5849" s="145"/>
      <c r="E5849" s="146"/>
      <c r="F5849" s="1"/>
      <c r="G5849"/>
    </row>
    <row r="5850" spans="1:7" x14ac:dyDescent="0.3">
      <c r="A5850"/>
      <c r="B5850"/>
      <c r="C5850"/>
      <c r="D5850" s="145"/>
      <c r="E5850" s="146"/>
      <c r="F5850" s="1"/>
      <c r="G5850"/>
    </row>
    <row r="5851" spans="1:7" x14ac:dyDescent="0.3">
      <c r="A5851"/>
      <c r="B5851"/>
      <c r="C5851"/>
      <c r="D5851" s="145"/>
      <c r="E5851" s="146"/>
      <c r="F5851" s="1"/>
      <c r="G5851"/>
    </row>
    <row r="5852" spans="1:7" x14ac:dyDescent="0.3">
      <c r="A5852"/>
      <c r="B5852"/>
      <c r="C5852"/>
      <c r="D5852" s="145"/>
      <c r="E5852" s="146"/>
      <c r="F5852" s="1"/>
      <c r="G5852"/>
    </row>
    <row r="5853" spans="1:7" x14ac:dyDescent="0.3">
      <c r="A5853"/>
      <c r="B5853"/>
      <c r="C5853"/>
      <c r="D5853" s="145"/>
      <c r="E5853" s="146"/>
      <c r="F5853" s="1"/>
      <c r="G5853"/>
    </row>
    <row r="5854" spans="1:7" x14ac:dyDescent="0.3">
      <c r="A5854"/>
      <c r="B5854"/>
      <c r="C5854"/>
      <c r="D5854" s="145"/>
      <c r="E5854" s="146"/>
      <c r="F5854" s="1"/>
      <c r="G5854"/>
    </row>
    <row r="5855" spans="1:7" x14ac:dyDescent="0.3">
      <c r="A5855"/>
      <c r="B5855"/>
      <c r="C5855"/>
      <c r="D5855" s="145"/>
      <c r="E5855" s="146"/>
      <c r="F5855" s="1"/>
      <c r="G5855"/>
    </row>
    <row r="5856" spans="1:7" x14ac:dyDescent="0.3">
      <c r="A5856"/>
      <c r="B5856"/>
      <c r="C5856"/>
      <c r="D5856" s="145"/>
      <c r="E5856" s="146"/>
      <c r="F5856" s="1"/>
      <c r="G5856"/>
    </row>
    <row r="5857" spans="1:7" x14ac:dyDescent="0.3">
      <c r="A5857"/>
      <c r="B5857"/>
      <c r="C5857"/>
      <c r="D5857" s="145"/>
      <c r="E5857" s="146"/>
      <c r="F5857" s="1"/>
      <c r="G5857"/>
    </row>
    <row r="5858" spans="1:7" x14ac:dyDescent="0.3">
      <c r="A5858"/>
      <c r="B5858"/>
      <c r="C5858"/>
      <c r="D5858" s="145"/>
      <c r="E5858" s="146"/>
      <c r="F5858" s="1"/>
      <c r="G5858"/>
    </row>
    <row r="5859" spans="1:7" x14ac:dyDescent="0.3">
      <c r="A5859"/>
      <c r="B5859"/>
      <c r="C5859"/>
      <c r="D5859" s="145"/>
      <c r="E5859" s="146"/>
      <c r="F5859" s="1"/>
      <c r="G5859"/>
    </row>
    <row r="5860" spans="1:7" x14ac:dyDescent="0.3">
      <c r="A5860"/>
      <c r="B5860"/>
      <c r="C5860"/>
      <c r="D5860" s="145"/>
      <c r="E5860" s="146"/>
      <c r="F5860" s="1"/>
      <c r="G5860"/>
    </row>
    <row r="5861" spans="1:7" x14ac:dyDescent="0.3">
      <c r="A5861"/>
      <c r="B5861"/>
      <c r="C5861"/>
      <c r="D5861" s="145"/>
      <c r="E5861" s="146"/>
      <c r="F5861" s="1"/>
      <c r="G5861"/>
    </row>
    <row r="5862" spans="1:7" x14ac:dyDescent="0.3">
      <c r="A5862"/>
      <c r="B5862"/>
      <c r="C5862"/>
      <c r="D5862" s="145"/>
      <c r="E5862" s="146"/>
      <c r="F5862" s="1"/>
      <c r="G5862"/>
    </row>
    <row r="5863" spans="1:7" x14ac:dyDescent="0.3">
      <c r="A5863"/>
      <c r="B5863"/>
      <c r="C5863"/>
      <c r="D5863" s="145"/>
      <c r="E5863" s="146"/>
      <c r="F5863" s="1"/>
      <c r="G5863"/>
    </row>
    <row r="5864" spans="1:7" x14ac:dyDescent="0.3">
      <c r="A5864"/>
      <c r="B5864"/>
      <c r="C5864"/>
      <c r="D5864" s="145"/>
      <c r="E5864" s="146"/>
      <c r="F5864" s="1"/>
      <c r="G5864"/>
    </row>
    <row r="5865" spans="1:7" x14ac:dyDescent="0.3">
      <c r="A5865"/>
      <c r="B5865"/>
      <c r="C5865"/>
      <c r="D5865" s="145"/>
      <c r="E5865" s="146"/>
      <c r="F5865" s="1"/>
      <c r="G5865"/>
    </row>
    <row r="5866" spans="1:7" x14ac:dyDescent="0.3">
      <c r="A5866"/>
      <c r="B5866"/>
      <c r="C5866"/>
      <c r="D5866" s="145"/>
      <c r="E5866" s="146"/>
      <c r="F5866" s="1"/>
      <c r="G5866"/>
    </row>
    <row r="5867" spans="1:7" x14ac:dyDescent="0.3">
      <c r="A5867"/>
      <c r="B5867"/>
      <c r="C5867"/>
      <c r="D5867" s="145"/>
      <c r="E5867" s="146"/>
      <c r="F5867" s="1"/>
      <c r="G5867"/>
    </row>
    <row r="5868" spans="1:7" x14ac:dyDescent="0.3">
      <c r="A5868"/>
      <c r="B5868"/>
      <c r="C5868"/>
      <c r="D5868" s="145"/>
      <c r="E5868" s="146"/>
      <c r="F5868" s="1"/>
      <c r="G5868"/>
    </row>
    <row r="5869" spans="1:7" x14ac:dyDescent="0.3">
      <c r="A5869"/>
      <c r="B5869"/>
      <c r="C5869"/>
      <c r="D5869" s="145"/>
      <c r="E5869" s="146"/>
      <c r="F5869" s="1"/>
      <c r="G5869"/>
    </row>
    <row r="5870" spans="1:7" x14ac:dyDescent="0.3">
      <c r="A5870"/>
      <c r="B5870"/>
      <c r="C5870"/>
      <c r="D5870" s="145"/>
      <c r="E5870" s="146"/>
      <c r="F5870" s="1"/>
      <c r="G5870"/>
    </row>
    <row r="5871" spans="1:7" x14ac:dyDescent="0.3">
      <c r="A5871"/>
      <c r="B5871"/>
      <c r="C5871"/>
      <c r="D5871" s="145"/>
      <c r="E5871" s="146"/>
      <c r="F5871" s="1"/>
      <c r="G5871"/>
    </row>
    <row r="5872" spans="1:7" x14ac:dyDescent="0.3">
      <c r="A5872"/>
      <c r="B5872"/>
      <c r="C5872"/>
      <c r="D5872" s="145"/>
      <c r="E5872" s="146"/>
      <c r="F5872" s="1"/>
      <c r="G5872"/>
    </row>
    <row r="5873" spans="1:7" x14ac:dyDescent="0.3">
      <c r="A5873"/>
      <c r="B5873"/>
      <c r="C5873"/>
      <c r="D5873" s="145"/>
      <c r="E5873" s="146"/>
      <c r="F5873" s="1"/>
      <c r="G5873"/>
    </row>
    <row r="5874" spans="1:7" x14ac:dyDescent="0.3">
      <c r="A5874"/>
      <c r="B5874"/>
      <c r="C5874"/>
      <c r="D5874" s="145"/>
      <c r="E5874" s="146"/>
      <c r="F5874" s="1"/>
      <c r="G5874"/>
    </row>
    <row r="5875" spans="1:7" x14ac:dyDescent="0.3">
      <c r="A5875"/>
      <c r="B5875"/>
      <c r="C5875"/>
      <c r="D5875" s="145"/>
      <c r="E5875" s="146"/>
      <c r="F5875" s="1"/>
      <c r="G5875"/>
    </row>
    <row r="5876" spans="1:7" x14ac:dyDescent="0.3">
      <c r="A5876"/>
      <c r="B5876"/>
      <c r="C5876"/>
      <c r="D5876" s="145"/>
      <c r="E5876" s="146"/>
      <c r="F5876" s="1"/>
      <c r="G5876"/>
    </row>
    <row r="5877" spans="1:7" x14ac:dyDescent="0.3">
      <c r="A5877"/>
      <c r="B5877"/>
      <c r="C5877"/>
      <c r="D5877" s="145"/>
      <c r="E5877" s="146"/>
      <c r="F5877" s="1"/>
      <c r="G5877"/>
    </row>
    <row r="5878" spans="1:7" x14ac:dyDescent="0.3">
      <c r="A5878"/>
      <c r="B5878"/>
      <c r="C5878"/>
      <c r="D5878" s="145"/>
      <c r="E5878" s="146"/>
      <c r="F5878" s="1"/>
      <c r="G5878"/>
    </row>
    <row r="5879" spans="1:7" x14ac:dyDescent="0.3">
      <c r="A5879"/>
      <c r="B5879"/>
      <c r="C5879"/>
      <c r="D5879" s="145"/>
      <c r="E5879" s="146"/>
      <c r="F5879" s="1"/>
      <c r="G5879"/>
    </row>
    <row r="5880" spans="1:7" x14ac:dyDescent="0.3">
      <c r="A5880"/>
      <c r="B5880"/>
      <c r="C5880"/>
      <c r="D5880" s="145"/>
      <c r="E5880" s="146"/>
      <c r="F5880" s="1"/>
      <c r="G5880"/>
    </row>
    <row r="5881" spans="1:7" x14ac:dyDescent="0.3">
      <c r="A5881"/>
      <c r="B5881"/>
      <c r="C5881"/>
      <c r="D5881" s="145"/>
      <c r="E5881" s="146"/>
      <c r="F5881" s="1"/>
      <c r="G5881"/>
    </row>
    <row r="5882" spans="1:7" x14ac:dyDescent="0.3">
      <c r="A5882"/>
      <c r="B5882"/>
      <c r="C5882"/>
      <c r="D5882" s="145"/>
      <c r="E5882" s="146"/>
      <c r="F5882" s="1"/>
      <c r="G5882"/>
    </row>
    <row r="5883" spans="1:7" x14ac:dyDescent="0.3">
      <c r="A5883"/>
      <c r="B5883"/>
      <c r="C5883"/>
      <c r="D5883" s="145"/>
      <c r="E5883" s="146"/>
      <c r="F5883" s="1"/>
      <c r="G5883"/>
    </row>
    <row r="5884" spans="1:7" x14ac:dyDescent="0.3">
      <c r="A5884"/>
      <c r="B5884"/>
      <c r="C5884"/>
      <c r="D5884" s="145"/>
      <c r="E5884" s="146"/>
      <c r="F5884" s="1"/>
      <c r="G5884"/>
    </row>
    <row r="5885" spans="1:7" x14ac:dyDescent="0.3">
      <c r="A5885"/>
      <c r="B5885"/>
      <c r="C5885"/>
      <c r="D5885" s="145"/>
      <c r="E5885" s="146"/>
      <c r="F5885" s="1"/>
      <c r="G5885"/>
    </row>
    <row r="5886" spans="1:7" x14ac:dyDescent="0.3">
      <c r="A5886"/>
      <c r="B5886"/>
      <c r="C5886"/>
      <c r="D5886" s="145"/>
      <c r="E5886" s="146"/>
      <c r="F5886" s="1"/>
      <c r="G5886"/>
    </row>
    <row r="5887" spans="1:7" x14ac:dyDescent="0.3">
      <c r="A5887"/>
      <c r="B5887"/>
      <c r="C5887"/>
      <c r="D5887" s="145"/>
      <c r="E5887" s="146"/>
      <c r="F5887" s="1"/>
      <c r="G5887"/>
    </row>
    <row r="5888" spans="1:7" x14ac:dyDescent="0.3">
      <c r="A5888"/>
      <c r="B5888"/>
      <c r="C5888"/>
      <c r="D5888" s="145"/>
      <c r="E5888" s="146"/>
      <c r="F5888" s="1"/>
      <c r="G5888"/>
    </row>
    <row r="5889" spans="1:7" x14ac:dyDescent="0.3">
      <c r="A5889"/>
      <c r="B5889"/>
      <c r="C5889"/>
      <c r="D5889" s="145"/>
      <c r="E5889" s="146"/>
      <c r="F5889" s="1"/>
      <c r="G5889"/>
    </row>
    <row r="5890" spans="1:7" x14ac:dyDescent="0.3">
      <c r="A5890"/>
      <c r="B5890"/>
      <c r="C5890"/>
      <c r="D5890" s="145"/>
      <c r="E5890" s="146"/>
      <c r="F5890" s="1"/>
      <c r="G5890"/>
    </row>
    <row r="5891" spans="1:7" x14ac:dyDescent="0.3">
      <c r="A5891"/>
      <c r="B5891"/>
      <c r="C5891"/>
      <c r="D5891" s="145"/>
      <c r="E5891" s="146"/>
      <c r="F5891" s="1"/>
      <c r="G5891"/>
    </row>
    <row r="5892" spans="1:7" x14ac:dyDescent="0.3">
      <c r="A5892"/>
      <c r="B5892"/>
      <c r="C5892"/>
      <c r="D5892" s="145"/>
      <c r="E5892" s="146"/>
      <c r="F5892" s="1"/>
      <c r="G5892"/>
    </row>
    <row r="5893" spans="1:7" x14ac:dyDescent="0.3">
      <c r="A5893"/>
      <c r="B5893"/>
      <c r="C5893"/>
      <c r="D5893" s="145"/>
      <c r="E5893" s="146"/>
      <c r="F5893" s="1"/>
      <c r="G5893"/>
    </row>
    <row r="5894" spans="1:7" x14ac:dyDescent="0.3">
      <c r="A5894"/>
      <c r="B5894"/>
      <c r="C5894"/>
      <c r="D5894" s="145"/>
      <c r="E5894" s="146"/>
      <c r="F5894" s="1"/>
      <c r="G5894"/>
    </row>
    <row r="5895" spans="1:7" x14ac:dyDescent="0.3">
      <c r="A5895"/>
      <c r="B5895"/>
      <c r="C5895"/>
      <c r="D5895" s="145"/>
      <c r="E5895" s="146"/>
      <c r="F5895" s="1"/>
      <c r="G5895"/>
    </row>
    <row r="5896" spans="1:7" x14ac:dyDescent="0.3">
      <c r="A5896"/>
      <c r="B5896"/>
      <c r="C5896"/>
      <c r="D5896" s="145"/>
      <c r="E5896" s="146"/>
      <c r="F5896" s="1"/>
      <c r="G5896"/>
    </row>
    <row r="5897" spans="1:7" x14ac:dyDescent="0.3">
      <c r="A5897"/>
      <c r="B5897"/>
      <c r="C5897"/>
      <c r="D5897" s="145"/>
      <c r="E5897" s="146"/>
      <c r="F5897" s="1"/>
      <c r="G5897"/>
    </row>
    <row r="5898" spans="1:7" x14ac:dyDescent="0.3">
      <c r="A5898"/>
      <c r="B5898"/>
      <c r="C5898"/>
      <c r="D5898" s="145"/>
      <c r="E5898" s="146"/>
      <c r="F5898" s="1"/>
      <c r="G5898"/>
    </row>
    <row r="5899" spans="1:7" x14ac:dyDescent="0.3">
      <c r="A5899"/>
      <c r="B5899"/>
      <c r="C5899"/>
      <c r="D5899" s="145"/>
      <c r="E5899" s="146"/>
      <c r="F5899" s="1"/>
      <c r="G5899"/>
    </row>
    <row r="5900" spans="1:7" x14ac:dyDescent="0.3">
      <c r="A5900"/>
      <c r="B5900"/>
      <c r="C5900"/>
      <c r="D5900" s="145"/>
      <c r="E5900" s="146"/>
      <c r="F5900" s="1"/>
      <c r="G5900"/>
    </row>
    <row r="5901" spans="1:7" x14ac:dyDescent="0.3">
      <c r="A5901"/>
      <c r="B5901"/>
      <c r="C5901"/>
      <c r="D5901" s="145"/>
      <c r="E5901" s="146"/>
      <c r="F5901" s="1"/>
      <c r="G5901"/>
    </row>
    <row r="5902" spans="1:7" x14ac:dyDescent="0.3">
      <c r="A5902"/>
      <c r="B5902"/>
      <c r="C5902"/>
      <c r="D5902" s="145"/>
      <c r="E5902" s="146"/>
      <c r="F5902" s="1"/>
      <c r="G5902"/>
    </row>
    <row r="5903" spans="1:7" x14ac:dyDescent="0.3">
      <c r="A5903"/>
      <c r="B5903"/>
      <c r="C5903"/>
      <c r="D5903" s="145"/>
      <c r="E5903" s="146"/>
      <c r="F5903" s="1"/>
      <c r="G5903"/>
    </row>
    <row r="5904" spans="1:7" x14ac:dyDescent="0.3">
      <c r="A5904"/>
      <c r="B5904"/>
      <c r="C5904"/>
      <c r="D5904" s="145"/>
      <c r="E5904" s="146"/>
      <c r="F5904" s="1"/>
      <c r="G5904"/>
    </row>
    <row r="5905" spans="1:7" x14ac:dyDescent="0.3">
      <c r="A5905"/>
      <c r="B5905"/>
      <c r="C5905"/>
      <c r="D5905" s="145"/>
      <c r="E5905" s="146"/>
      <c r="F5905" s="1"/>
      <c r="G5905"/>
    </row>
    <row r="5906" spans="1:7" x14ac:dyDescent="0.3">
      <c r="A5906"/>
      <c r="B5906"/>
      <c r="C5906"/>
      <c r="D5906" s="145"/>
      <c r="E5906" s="146"/>
      <c r="F5906" s="1"/>
      <c r="G5906"/>
    </row>
    <row r="5907" spans="1:7" x14ac:dyDescent="0.3">
      <c r="A5907"/>
      <c r="B5907"/>
      <c r="C5907"/>
      <c r="D5907" s="145"/>
      <c r="E5907" s="146"/>
      <c r="F5907" s="1"/>
      <c r="G5907"/>
    </row>
    <row r="5908" spans="1:7" x14ac:dyDescent="0.3">
      <c r="A5908"/>
      <c r="B5908"/>
      <c r="C5908"/>
      <c r="D5908" s="145"/>
      <c r="E5908" s="146"/>
      <c r="F5908" s="1"/>
      <c r="G5908"/>
    </row>
    <row r="5909" spans="1:7" x14ac:dyDescent="0.3">
      <c r="A5909"/>
      <c r="B5909"/>
      <c r="C5909"/>
      <c r="D5909" s="145"/>
      <c r="E5909" s="146"/>
      <c r="F5909" s="1"/>
      <c r="G5909"/>
    </row>
    <row r="5910" spans="1:7" x14ac:dyDescent="0.3">
      <c r="A5910"/>
      <c r="B5910"/>
      <c r="C5910"/>
      <c r="D5910" s="145"/>
      <c r="E5910" s="146"/>
      <c r="F5910" s="1"/>
      <c r="G5910"/>
    </row>
    <row r="5911" spans="1:7" x14ac:dyDescent="0.3">
      <c r="A5911"/>
      <c r="B5911"/>
      <c r="C5911"/>
      <c r="D5911" s="145"/>
      <c r="E5911" s="146"/>
      <c r="F5911" s="1"/>
      <c r="G5911"/>
    </row>
    <row r="5912" spans="1:7" x14ac:dyDescent="0.3">
      <c r="A5912"/>
      <c r="B5912"/>
      <c r="C5912"/>
      <c r="D5912" s="145"/>
      <c r="E5912" s="146"/>
      <c r="F5912" s="1"/>
      <c r="G5912"/>
    </row>
    <row r="5913" spans="1:7" x14ac:dyDescent="0.3">
      <c r="A5913"/>
      <c r="B5913"/>
      <c r="C5913"/>
      <c r="D5913" s="145"/>
      <c r="E5913" s="146"/>
      <c r="F5913" s="1"/>
      <c r="G5913"/>
    </row>
    <row r="5914" spans="1:7" x14ac:dyDescent="0.3">
      <c r="A5914"/>
      <c r="B5914"/>
      <c r="C5914"/>
      <c r="D5914" s="145"/>
      <c r="E5914" s="146"/>
      <c r="F5914" s="1"/>
      <c r="G5914"/>
    </row>
    <row r="5915" spans="1:7" x14ac:dyDescent="0.3">
      <c r="A5915"/>
      <c r="B5915"/>
      <c r="C5915"/>
      <c r="D5915" s="145"/>
      <c r="E5915" s="146"/>
      <c r="F5915" s="1"/>
      <c r="G5915"/>
    </row>
    <row r="5916" spans="1:7" x14ac:dyDescent="0.3">
      <c r="A5916"/>
      <c r="B5916"/>
      <c r="C5916"/>
      <c r="D5916" s="145"/>
      <c r="E5916" s="146"/>
      <c r="F5916" s="1"/>
      <c r="G5916"/>
    </row>
    <row r="5917" spans="1:7" x14ac:dyDescent="0.3">
      <c r="A5917"/>
      <c r="B5917"/>
      <c r="C5917"/>
      <c r="D5917" s="145"/>
      <c r="E5917" s="146"/>
      <c r="F5917" s="1"/>
      <c r="G5917"/>
    </row>
    <row r="5918" spans="1:7" x14ac:dyDescent="0.3">
      <c r="A5918"/>
      <c r="B5918"/>
      <c r="C5918"/>
      <c r="D5918" s="145"/>
      <c r="E5918" s="146"/>
      <c r="F5918" s="1"/>
      <c r="G5918"/>
    </row>
    <row r="5919" spans="1:7" x14ac:dyDescent="0.3">
      <c r="A5919"/>
      <c r="B5919"/>
      <c r="C5919"/>
      <c r="D5919" s="145"/>
      <c r="E5919" s="146"/>
      <c r="F5919" s="1"/>
      <c r="G5919"/>
    </row>
    <row r="5920" spans="1:7" x14ac:dyDescent="0.3">
      <c r="A5920"/>
      <c r="B5920"/>
      <c r="C5920"/>
      <c r="D5920" s="145"/>
      <c r="E5920" s="146"/>
      <c r="F5920" s="1"/>
      <c r="G5920"/>
    </row>
    <row r="5921" spans="1:7" x14ac:dyDescent="0.3">
      <c r="A5921"/>
      <c r="B5921"/>
      <c r="C5921"/>
      <c r="D5921" s="145"/>
      <c r="E5921" s="146"/>
      <c r="F5921" s="1"/>
      <c r="G5921"/>
    </row>
    <row r="5922" spans="1:7" x14ac:dyDescent="0.3">
      <c r="A5922"/>
      <c r="B5922"/>
      <c r="C5922"/>
      <c r="D5922" s="145"/>
      <c r="E5922" s="146"/>
      <c r="F5922" s="1"/>
      <c r="G5922"/>
    </row>
    <row r="5923" spans="1:7" x14ac:dyDescent="0.3">
      <c r="A5923"/>
      <c r="B5923"/>
      <c r="C5923"/>
      <c r="D5923" s="145"/>
      <c r="E5923" s="146"/>
      <c r="F5923" s="1"/>
      <c r="G5923"/>
    </row>
    <row r="5924" spans="1:7" x14ac:dyDescent="0.3">
      <c r="A5924"/>
      <c r="B5924"/>
      <c r="C5924"/>
      <c r="D5924" s="145"/>
      <c r="E5924" s="146"/>
      <c r="F5924" s="1"/>
      <c r="G5924"/>
    </row>
    <row r="5925" spans="1:7" x14ac:dyDescent="0.3">
      <c r="A5925"/>
      <c r="B5925"/>
      <c r="C5925"/>
      <c r="D5925" s="145"/>
      <c r="E5925" s="146"/>
      <c r="F5925" s="1"/>
      <c r="G5925"/>
    </row>
    <row r="5926" spans="1:7" x14ac:dyDescent="0.3">
      <c r="A5926"/>
      <c r="B5926"/>
      <c r="C5926"/>
      <c r="D5926" s="145"/>
      <c r="E5926" s="146"/>
      <c r="F5926" s="1"/>
      <c r="G5926"/>
    </row>
    <row r="5927" spans="1:7" x14ac:dyDescent="0.3">
      <c r="A5927"/>
      <c r="B5927"/>
      <c r="C5927"/>
      <c r="D5927" s="145"/>
      <c r="E5927" s="146"/>
      <c r="F5927" s="1"/>
      <c r="G5927"/>
    </row>
    <row r="5928" spans="1:7" x14ac:dyDescent="0.3">
      <c r="A5928"/>
      <c r="B5928"/>
      <c r="C5928"/>
      <c r="D5928" s="145"/>
      <c r="E5928" s="146"/>
      <c r="F5928" s="1"/>
      <c r="G5928"/>
    </row>
    <row r="5929" spans="1:7" x14ac:dyDescent="0.3">
      <c r="A5929"/>
      <c r="B5929"/>
      <c r="C5929"/>
      <c r="D5929" s="145"/>
      <c r="E5929" s="146"/>
      <c r="F5929" s="1"/>
      <c r="G5929"/>
    </row>
    <row r="5930" spans="1:7" x14ac:dyDescent="0.3">
      <c r="A5930"/>
      <c r="B5930"/>
      <c r="C5930"/>
      <c r="D5930" s="145"/>
      <c r="E5930" s="146"/>
      <c r="F5930" s="1"/>
      <c r="G5930"/>
    </row>
    <row r="5931" spans="1:7" x14ac:dyDescent="0.3">
      <c r="A5931"/>
      <c r="B5931"/>
      <c r="C5931"/>
      <c r="D5931" s="145"/>
      <c r="E5931" s="146"/>
      <c r="F5931" s="1"/>
      <c r="G5931"/>
    </row>
    <row r="5932" spans="1:7" x14ac:dyDescent="0.3">
      <c r="A5932"/>
      <c r="B5932"/>
      <c r="C5932"/>
      <c r="D5932" s="145"/>
      <c r="E5932" s="146"/>
      <c r="F5932" s="1"/>
      <c r="G5932"/>
    </row>
    <row r="5933" spans="1:7" x14ac:dyDescent="0.3">
      <c r="A5933"/>
      <c r="B5933"/>
      <c r="C5933"/>
      <c r="D5933" s="145"/>
      <c r="E5933" s="146"/>
      <c r="F5933" s="1"/>
      <c r="G5933"/>
    </row>
    <row r="5934" spans="1:7" x14ac:dyDescent="0.3">
      <c r="A5934"/>
      <c r="B5934"/>
      <c r="C5934"/>
      <c r="D5934" s="145"/>
      <c r="E5934" s="146"/>
      <c r="F5934" s="1"/>
      <c r="G5934"/>
    </row>
    <row r="5935" spans="1:7" x14ac:dyDescent="0.3">
      <c r="A5935"/>
      <c r="B5935"/>
      <c r="C5935"/>
      <c r="D5935" s="145"/>
      <c r="E5935" s="146"/>
      <c r="F5935" s="1"/>
      <c r="G5935"/>
    </row>
    <row r="5936" spans="1:7" x14ac:dyDescent="0.3">
      <c r="A5936"/>
      <c r="B5936"/>
      <c r="C5936"/>
      <c r="D5936" s="145"/>
      <c r="E5936" s="146"/>
      <c r="F5936" s="1"/>
      <c r="G5936"/>
    </row>
    <row r="5937" spans="1:7" x14ac:dyDescent="0.3">
      <c r="A5937"/>
      <c r="B5937"/>
      <c r="C5937"/>
      <c r="D5937" s="145"/>
      <c r="E5937" s="146"/>
      <c r="F5937" s="1"/>
      <c r="G5937"/>
    </row>
    <row r="5938" spans="1:7" x14ac:dyDescent="0.3">
      <c r="A5938"/>
      <c r="B5938"/>
      <c r="C5938"/>
      <c r="D5938" s="145"/>
      <c r="E5938" s="146"/>
      <c r="F5938" s="1"/>
      <c r="G5938"/>
    </row>
    <row r="5939" spans="1:7" x14ac:dyDescent="0.3">
      <c r="A5939"/>
      <c r="B5939"/>
      <c r="C5939"/>
      <c r="D5939" s="145"/>
      <c r="E5939" s="146"/>
      <c r="F5939" s="1"/>
      <c r="G5939"/>
    </row>
    <row r="5940" spans="1:7" x14ac:dyDescent="0.3">
      <c r="A5940"/>
      <c r="B5940"/>
      <c r="C5940"/>
      <c r="D5940" s="145"/>
      <c r="E5940" s="146"/>
      <c r="F5940" s="1"/>
      <c r="G5940"/>
    </row>
    <row r="5941" spans="1:7" x14ac:dyDescent="0.3">
      <c r="A5941"/>
      <c r="B5941"/>
      <c r="C5941"/>
      <c r="D5941" s="145"/>
      <c r="E5941" s="146"/>
      <c r="F5941" s="1"/>
      <c r="G5941"/>
    </row>
    <row r="5942" spans="1:7" x14ac:dyDescent="0.3">
      <c r="A5942"/>
      <c r="B5942"/>
      <c r="C5942"/>
      <c r="D5942" s="145"/>
      <c r="E5942" s="146"/>
      <c r="F5942" s="1"/>
      <c r="G5942"/>
    </row>
    <row r="5943" spans="1:7" x14ac:dyDescent="0.3">
      <c r="A5943"/>
      <c r="B5943"/>
      <c r="C5943"/>
      <c r="D5943" s="145"/>
      <c r="E5943" s="146"/>
      <c r="F5943" s="1"/>
      <c r="G5943"/>
    </row>
    <row r="5944" spans="1:7" x14ac:dyDescent="0.3">
      <c r="A5944"/>
      <c r="B5944"/>
      <c r="C5944"/>
      <c r="D5944" s="145"/>
      <c r="E5944" s="146"/>
      <c r="F5944" s="1"/>
      <c r="G5944"/>
    </row>
    <row r="5945" spans="1:7" x14ac:dyDescent="0.3">
      <c r="A5945"/>
      <c r="B5945"/>
      <c r="C5945"/>
      <c r="D5945" s="145"/>
      <c r="E5945" s="146"/>
      <c r="F5945" s="1"/>
      <c r="G5945"/>
    </row>
    <row r="5946" spans="1:7" x14ac:dyDescent="0.3">
      <c r="A5946"/>
      <c r="B5946"/>
      <c r="C5946"/>
      <c r="D5946" s="145"/>
      <c r="E5946" s="146"/>
      <c r="F5946" s="1"/>
      <c r="G5946"/>
    </row>
    <row r="5947" spans="1:7" x14ac:dyDescent="0.3">
      <c r="A5947"/>
      <c r="B5947"/>
      <c r="C5947"/>
      <c r="D5947" s="145"/>
      <c r="E5947" s="146"/>
      <c r="F5947" s="1"/>
      <c r="G5947"/>
    </row>
    <row r="5948" spans="1:7" x14ac:dyDescent="0.3">
      <c r="A5948"/>
      <c r="B5948"/>
      <c r="C5948"/>
      <c r="D5948" s="145"/>
      <c r="E5948" s="146"/>
      <c r="F5948" s="1"/>
      <c r="G5948"/>
    </row>
    <row r="5949" spans="1:7" x14ac:dyDescent="0.3">
      <c r="A5949"/>
      <c r="B5949"/>
      <c r="C5949"/>
      <c r="D5949" s="145"/>
      <c r="E5949" s="146"/>
      <c r="F5949" s="1"/>
      <c r="G5949"/>
    </row>
    <row r="5950" spans="1:7" x14ac:dyDescent="0.3">
      <c r="A5950"/>
      <c r="B5950"/>
      <c r="C5950"/>
      <c r="D5950" s="145"/>
      <c r="E5950" s="146"/>
      <c r="F5950" s="1"/>
      <c r="G5950"/>
    </row>
    <row r="5951" spans="1:7" x14ac:dyDescent="0.3">
      <c r="A5951"/>
      <c r="B5951"/>
      <c r="C5951"/>
      <c r="D5951" s="145"/>
      <c r="E5951" s="146"/>
      <c r="F5951" s="1"/>
      <c r="G5951"/>
    </row>
    <row r="5952" spans="1:7" x14ac:dyDescent="0.3">
      <c r="A5952"/>
      <c r="B5952"/>
      <c r="C5952"/>
      <c r="D5952" s="145"/>
      <c r="E5952" s="146"/>
      <c r="F5952" s="1"/>
      <c r="G5952"/>
    </row>
    <row r="5953" spans="1:7" x14ac:dyDescent="0.3">
      <c r="A5953"/>
      <c r="B5953"/>
      <c r="C5953"/>
      <c r="D5953" s="145"/>
      <c r="E5953" s="146"/>
      <c r="F5953" s="1"/>
      <c r="G5953"/>
    </row>
    <row r="5954" spans="1:7" x14ac:dyDescent="0.3">
      <c r="A5954"/>
      <c r="B5954"/>
      <c r="C5954"/>
      <c r="D5954" s="145"/>
      <c r="E5954" s="146"/>
      <c r="F5954" s="1"/>
      <c r="G5954"/>
    </row>
    <row r="5955" spans="1:7" x14ac:dyDescent="0.3">
      <c r="A5955"/>
      <c r="B5955"/>
      <c r="C5955"/>
      <c r="D5955" s="145"/>
      <c r="E5955" s="146"/>
      <c r="F5955" s="1"/>
      <c r="G5955"/>
    </row>
    <row r="5956" spans="1:7" x14ac:dyDescent="0.3">
      <c r="A5956"/>
      <c r="B5956"/>
      <c r="C5956"/>
      <c r="D5956" s="145"/>
      <c r="E5956" s="146"/>
      <c r="F5956" s="1"/>
      <c r="G5956"/>
    </row>
    <row r="5957" spans="1:7" x14ac:dyDescent="0.3">
      <c r="A5957"/>
      <c r="B5957"/>
      <c r="C5957"/>
      <c r="D5957" s="145"/>
      <c r="E5957" s="146"/>
      <c r="F5957" s="1"/>
      <c r="G5957"/>
    </row>
    <row r="5958" spans="1:7" x14ac:dyDescent="0.3">
      <c r="A5958"/>
      <c r="B5958"/>
      <c r="C5958"/>
      <c r="D5958" s="145"/>
      <c r="E5958" s="146"/>
      <c r="F5958" s="1"/>
      <c r="G5958"/>
    </row>
    <row r="5959" spans="1:7" x14ac:dyDescent="0.3">
      <c r="A5959"/>
      <c r="B5959"/>
      <c r="C5959"/>
      <c r="D5959" s="145"/>
      <c r="E5959" s="146"/>
      <c r="F5959" s="1"/>
      <c r="G5959"/>
    </row>
    <row r="5960" spans="1:7" x14ac:dyDescent="0.3">
      <c r="A5960"/>
      <c r="B5960"/>
      <c r="C5960"/>
      <c r="D5960" s="145"/>
      <c r="E5960" s="146"/>
      <c r="F5960" s="1"/>
      <c r="G5960"/>
    </row>
    <row r="5961" spans="1:7" x14ac:dyDescent="0.3">
      <c r="A5961"/>
      <c r="B5961"/>
      <c r="C5961"/>
      <c r="D5961" s="145"/>
      <c r="E5961" s="146"/>
      <c r="F5961" s="1"/>
      <c r="G5961"/>
    </row>
    <row r="5962" spans="1:7" x14ac:dyDescent="0.3">
      <c r="A5962"/>
      <c r="B5962"/>
      <c r="C5962"/>
      <c r="D5962" s="145"/>
      <c r="E5962" s="146"/>
      <c r="F5962" s="1"/>
      <c r="G5962"/>
    </row>
    <row r="5963" spans="1:7" x14ac:dyDescent="0.3">
      <c r="A5963"/>
      <c r="B5963"/>
      <c r="C5963"/>
      <c r="D5963" s="145"/>
      <c r="E5963" s="146"/>
      <c r="F5963" s="1"/>
      <c r="G5963"/>
    </row>
    <row r="5964" spans="1:7" x14ac:dyDescent="0.3">
      <c r="A5964"/>
      <c r="B5964"/>
      <c r="C5964"/>
      <c r="D5964" s="145"/>
      <c r="E5964" s="146"/>
      <c r="F5964" s="1"/>
      <c r="G5964"/>
    </row>
    <row r="5965" spans="1:7" x14ac:dyDescent="0.3">
      <c r="A5965"/>
      <c r="B5965"/>
      <c r="C5965"/>
      <c r="D5965" s="145"/>
      <c r="E5965" s="146"/>
      <c r="F5965" s="1"/>
      <c r="G5965"/>
    </row>
    <row r="5966" spans="1:7" x14ac:dyDescent="0.3">
      <c r="A5966"/>
      <c r="B5966"/>
      <c r="C5966"/>
      <c r="D5966" s="145"/>
      <c r="E5966" s="146"/>
      <c r="F5966" s="1"/>
      <c r="G5966"/>
    </row>
    <row r="5967" spans="1:7" x14ac:dyDescent="0.3">
      <c r="A5967"/>
      <c r="B5967"/>
      <c r="C5967"/>
      <c r="D5967" s="145"/>
      <c r="E5967" s="146"/>
      <c r="F5967" s="1"/>
      <c r="G5967"/>
    </row>
    <row r="5968" spans="1:7" x14ac:dyDescent="0.3">
      <c r="A5968"/>
      <c r="B5968"/>
      <c r="C5968"/>
      <c r="D5968" s="145"/>
      <c r="E5968" s="146"/>
      <c r="F5968" s="1"/>
      <c r="G5968"/>
    </row>
    <row r="5969" spans="1:7" x14ac:dyDescent="0.3">
      <c r="A5969"/>
      <c r="B5969"/>
      <c r="C5969"/>
      <c r="D5969" s="145"/>
      <c r="E5969" s="146"/>
      <c r="F5969" s="1"/>
      <c r="G5969"/>
    </row>
    <row r="5970" spans="1:7" x14ac:dyDescent="0.3">
      <c r="A5970"/>
      <c r="B5970"/>
      <c r="C5970"/>
      <c r="D5970" s="145"/>
      <c r="E5970" s="146"/>
      <c r="F5970" s="1"/>
      <c r="G5970"/>
    </row>
    <row r="5971" spans="1:7" x14ac:dyDescent="0.3">
      <c r="A5971"/>
      <c r="B5971"/>
      <c r="C5971"/>
      <c r="D5971" s="145"/>
      <c r="E5971" s="146"/>
      <c r="F5971" s="1"/>
      <c r="G5971"/>
    </row>
    <row r="5972" spans="1:7" x14ac:dyDescent="0.3">
      <c r="A5972"/>
      <c r="B5972"/>
      <c r="C5972"/>
      <c r="D5972" s="145"/>
      <c r="E5972" s="146"/>
      <c r="F5972" s="1"/>
      <c r="G5972"/>
    </row>
    <row r="5973" spans="1:7" x14ac:dyDescent="0.3">
      <c r="A5973"/>
      <c r="B5973"/>
      <c r="C5973"/>
      <c r="D5973" s="145"/>
      <c r="E5973" s="146"/>
      <c r="F5973" s="1"/>
      <c r="G5973"/>
    </row>
    <row r="5974" spans="1:7" x14ac:dyDescent="0.3">
      <c r="A5974"/>
      <c r="B5974"/>
      <c r="C5974"/>
      <c r="D5974" s="145"/>
      <c r="E5974" s="146"/>
      <c r="F5974" s="1"/>
      <c r="G5974"/>
    </row>
    <row r="5975" spans="1:7" x14ac:dyDescent="0.3">
      <c r="A5975"/>
      <c r="B5975"/>
      <c r="C5975"/>
      <c r="D5975" s="145"/>
      <c r="E5975" s="146"/>
      <c r="F5975" s="1"/>
      <c r="G5975"/>
    </row>
    <row r="5976" spans="1:7" x14ac:dyDescent="0.3">
      <c r="A5976"/>
      <c r="B5976"/>
      <c r="C5976"/>
      <c r="D5976" s="145"/>
      <c r="E5976" s="146"/>
      <c r="F5976" s="1"/>
      <c r="G5976"/>
    </row>
    <row r="5977" spans="1:7" x14ac:dyDescent="0.3">
      <c r="A5977"/>
      <c r="B5977"/>
      <c r="C5977"/>
      <c r="D5977" s="145"/>
      <c r="E5977" s="146"/>
      <c r="F5977" s="1"/>
      <c r="G5977"/>
    </row>
    <row r="5978" spans="1:7" x14ac:dyDescent="0.3">
      <c r="A5978"/>
      <c r="B5978"/>
      <c r="C5978"/>
      <c r="D5978" s="145"/>
      <c r="E5978" s="146"/>
      <c r="F5978" s="1"/>
      <c r="G5978"/>
    </row>
    <row r="5979" spans="1:7" x14ac:dyDescent="0.3">
      <c r="A5979"/>
      <c r="B5979"/>
      <c r="C5979"/>
      <c r="D5979" s="145"/>
      <c r="E5979" s="146"/>
      <c r="F5979" s="1"/>
      <c r="G5979"/>
    </row>
    <row r="5980" spans="1:7" x14ac:dyDescent="0.3">
      <c r="A5980"/>
      <c r="B5980"/>
      <c r="C5980"/>
      <c r="D5980" s="145"/>
      <c r="E5980" s="146"/>
      <c r="F5980" s="1"/>
      <c r="G5980"/>
    </row>
    <row r="5981" spans="1:7" x14ac:dyDescent="0.3">
      <c r="A5981"/>
      <c r="B5981"/>
      <c r="C5981"/>
      <c r="D5981" s="145"/>
      <c r="E5981" s="146"/>
      <c r="F5981" s="1"/>
      <c r="G5981"/>
    </row>
    <row r="5982" spans="1:7" x14ac:dyDescent="0.3">
      <c r="A5982"/>
      <c r="B5982"/>
      <c r="C5982"/>
      <c r="D5982" s="145"/>
      <c r="E5982" s="146"/>
      <c r="F5982" s="1"/>
      <c r="G5982"/>
    </row>
    <row r="5983" spans="1:7" x14ac:dyDescent="0.3">
      <c r="A5983"/>
      <c r="B5983"/>
      <c r="C5983"/>
      <c r="D5983" s="145"/>
      <c r="E5983" s="146"/>
      <c r="F5983" s="1"/>
      <c r="G5983"/>
    </row>
    <row r="5984" spans="1:7" x14ac:dyDescent="0.3">
      <c r="A5984"/>
      <c r="B5984"/>
      <c r="C5984"/>
      <c r="D5984" s="145"/>
      <c r="E5984" s="146"/>
      <c r="F5984" s="1"/>
      <c r="G5984"/>
    </row>
    <row r="5985" spans="1:7" x14ac:dyDescent="0.3">
      <c r="A5985"/>
      <c r="B5985"/>
      <c r="C5985"/>
      <c r="D5985" s="145"/>
      <c r="E5985" s="146"/>
      <c r="F5985" s="1"/>
      <c r="G5985"/>
    </row>
    <row r="5986" spans="1:7" x14ac:dyDescent="0.3">
      <c r="A5986"/>
      <c r="B5986"/>
      <c r="C5986"/>
      <c r="D5986" s="145"/>
      <c r="E5986" s="146"/>
      <c r="F5986" s="1"/>
      <c r="G5986"/>
    </row>
    <row r="5987" spans="1:7" x14ac:dyDescent="0.3">
      <c r="A5987"/>
      <c r="B5987"/>
      <c r="C5987"/>
      <c r="D5987" s="145"/>
      <c r="E5987" s="146"/>
      <c r="F5987" s="1"/>
      <c r="G5987"/>
    </row>
    <row r="5988" spans="1:7" x14ac:dyDescent="0.3">
      <c r="A5988"/>
      <c r="B5988"/>
      <c r="C5988"/>
      <c r="D5988" s="145"/>
      <c r="E5988" s="146"/>
      <c r="F5988" s="1"/>
      <c r="G5988"/>
    </row>
    <row r="5989" spans="1:7" x14ac:dyDescent="0.3">
      <c r="A5989"/>
      <c r="B5989"/>
      <c r="C5989"/>
      <c r="D5989" s="145"/>
      <c r="E5989" s="146"/>
      <c r="F5989" s="1"/>
      <c r="G5989"/>
    </row>
    <row r="5990" spans="1:7" x14ac:dyDescent="0.3">
      <c r="A5990"/>
      <c r="B5990"/>
      <c r="C5990"/>
      <c r="D5990" s="145"/>
      <c r="E5990" s="146"/>
      <c r="F5990" s="1"/>
      <c r="G5990"/>
    </row>
    <row r="5991" spans="1:7" x14ac:dyDescent="0.3">
      <c r="A5991"/>
      <c r="B5991"/>
      <c r="C5991"/>
      <c r="D5991" s="145"/>
      <c r="E5991" s="146"/>
      <c r="F5991" s="1"/>
      <c r="G5991"/>
    </row>
    <row r="5992" spans="1:7" x14ac:dyDescent="0.3">
      <c r="A5992"/>
      <c r="B5992"/>
      <c r="C5992"/>
      <c r="D5992" s="145"/>
      <c r="E5992" s="146"/>
      <c r="F5992" s="1"/>
      <c r="G5992"/>
    </row>
    <row r="5993" spans="1:7" x14ac:dyDescent="0.3">
      <c r="A5993"/>
      <c r="B5993"/>
      <c r="C5993"/>
      <c r="D5993" s="145"/>
      <c r="E5993" s="146"/>
      <c r="F5993" s="1"/>
      <c r="G5993"/>
    </row>
    <row r="5994" spans="1:7" x14ac:dyDescent="0.3">
      <c r="A5994"/>
      <c r="B5994"/>
      <c r="C5994"/>
      <c r="D5994" s="145"/>
      <c r="E5994" s="146"/>
      <c r="F5994" s="1"/>
      <c r="G5994"/>
    </row>
    <row r="5995" spans="1:7" x14ac:dyDescent="0.3">
      <c r="A5995"/>
      <c r="B5995"/>
      <c r="C5995"/>
      <c r="D5995" s="145"/>
      <c r="E5995" s="146"/>
      <c r="F5995" s="1"/>
      <c r="G5995"/>
    </row>
    <row r="5996" spans="1:7" x14ac:dyDescent="0.3">
      <c r="A5996"/>
      <c r="B5996"/>
      <c r="C5996"/>
      <c r="D5996" s="145"/>
      <c r="E5996" s="146"/>
      <c r="F5996" s="1"/>
      <c r="G5996"/>
    </row>
    <row r="5997" spans="1:7" x14ac:dyDescent="0.3">
      <c r="A5997"/>
      <c r="B5997"/>
      <c r="C5997"/>
      <c r="D5997" s="145"/>
      <c r="E5997" s="146"/>
      <c r="F5997" s="1"/>
      <c r="G5997"/>
    </row>
    <row r="5998" spans="1:7" x14ac:dyDescent="0.3">
      <c r="A5998"/>
      <c r="B5998"/>
      <c r="C5998"/>
      <c r="D5998" s="145"/>
      <c r="E5998" s="146"/>
      <c r="F5998" s="1"/>
      <c r="G5998"/>
    </row>
    <row r="5999" spans="1:7" x14ac:dyDescent="0.3">
      <c r="A5999"/>
      <c r="B5999"/>
      <c r="C5999"/>
      <c r="D5999" s="145"/>
      <c r="E5999" s="146"/>
      <c r="F5999" s="1"/>
      <c r="G5999"/>
    </row>
    <row r="6000" spans="1:7" x14ac:dyDescent="0.3">
      <c r="A6000"/>
      <c r="B6000"/>
      <c r="C6000"/>
      <c r="D6000" s="145"/>
      <c r="E6000" s="146"/>
      <c r="F6000" s="1"/>
      <c r="G6000"/>
    </row>
    <row r="6001" spans="1:7" x14ac:dyDescent="0.3">
      <c r="A6001"/>
      <c r="B6001"/>
      <c r="C6001"/>
      <c r="D6001" s="145"/>
      <c r="E6001" s="146"/>
      <c r="F6001" s="1"/>
      <c r="G6001"/>
    </row>
    <row r="6002" spans="1:7" x14ac:dyDescent="0.3">
      <c r="A6002"/>
      <c r="B6002"/>
      <c r="C6002"/>
      <c r="D6002" s="145"/>
      <c r="E6002" s="146"/>
      <c r="F6002" s="1"/>
      <c r="G6002"/>
    </row>
    <row r="6003" spans="1:7" x14ac:dyDescent="0.3">
      <c r="A6003"/>
      <c r="B6003"/>
      <c r="C6003"/>
      <c r="D6003" s="145"/>
      <c r="E6003" s="146"/>
      <c r="F6003" s="1"/>
      <c r="G6003"/>
    </row>
    <row r="6004" spans="1:7" x14ac:dyDescent="0.3">
      <c r="A6004"/>
      <c r="B6004"/>
      <c r="C6004"/>
      <c r="D6004" s="145"/>
      <c r="E6004" s="146"/>
      <c r="F6004" s="1"/>
      <c r="G6004"/>
    </row>
    <row r="6005" spans="1:7" x14ac:dyDescent="0.3">
      <c r="A6005"/>
      <c r="B6005"/>
      <c r="C6005"/>
      <c r="D6005" s="145"/>
      <c r="E6005" s="146"/>
      <c r="F6005" s="1"/>
      <c r="G6005"/>
    </row>
    <row r="6006" spans="1:7" x14ac:dyDescent="0.3">
      <c r="A6006"/>
      <c r="B6006"/>
      <c r="C6006"/>
      <c r="D6006" s="145"/>
      <c r="E6006" s="146"/>
      <c r="F6006" s="1"/>
      <c r="G6006"/>
    </row>
    <row r="6007" spans="1:7" x14ac:dyDescent="0.3">
      <c r="A6007"/>
      <c r="B6007"/>
      <c r="C6007"/>
      <c r="D6007" s="145"/>
      <c r="E6007" s="146"/>
      <c r="F6007" s="1"/>
      <c r="G6007"/>
    </row>
    <row r="6008" spans="1:7" x14ac:dyDescent="0.3">
      <c r="A6008"/>
      <c r="B6008"/>
      <c r="C6008"/>
      <c r="D6008" s="145"/>
      <c r="E6008" s="146"/>
      <c r="F6008" s="1"/>
      <c r="G6008"/>
    </row>
    <row r="6009" spans="1:7" x14ac:dyDescent="0.3">
      <c r="A6009"/>
      <c r="B6009"/>
      <c r="C6009"/>
      <c r="D6009" s="145"/>
      <c r="E6009" s="146"/>
      <c r="F6009" s="1"/>
      <c r="G6009"/>
    </row>
    <row r="6010" spans="1:7" x14ac:dyDescent="0.3">
      <c r="A6010"/>
      <c r="B6010"/>
      <c r="C6010"/>
      <c r="D6010" s="145"/>
      <c r="E6010" s="146"/>
      <c r="F6010" s="1"/>
      <c r="G6010"/>
    </row>
    <row r="6011" spans="1:7" x14ac:dyDescent="0.3">
      <c r="A6011"/>
      <c r="B6011"/>
      <c r="C6011"/>
      <c r="D6011" s="145"/>
      <c r="E6011" s="146"/>
      <c r="F6011" s="1"/>
      <c r="G6011"/>
    </row>
    <row r="6012" spans="1:7" x14ac:dyDescent="0.3">
      <c r="A6012"/>
      <c r="B6012"/>
      <c r="C6012"/>
      <c r="D6012" s="145"/>
      <c r="E6012" s="146"/>
      <c r="F6012" s="1"/>
      <c r="G6012"/>
    </row>
    <row r="6013" spans="1:7" x14ac:dyDescent="0.3">
      <c r="A6013"/>
      <c r="B6013"/>
      <c r="C6013"/>
      <c r="D6013" s="145"/>
      <c r="E6013" s="146"/>
      <c r="F6013" s="1"/>
      <c r="G6013"/>
    </row>
    <row r="6014" spans="1:7" x14ac:dyDescent="0.3">
      <c r="A6014"/>
      <c r="B6014"/>
      <c r="C6014"/>
      <c r="D6014" s="145"/>
      <c r="E6014" s="146"/>
      <c r="F6014" s="1"/>
      <c r="G6014"/>
    </row>
    <row r="6015" spans="1:7" x14ac:dyDescent="0.3">
      <c r="A6015"/>
      <c r="B6015"/>
      <c r="C6015"/>
      <c r="D6015" s="145"/>
      <c r="E6015" s="146"/>
      <c r="F6015" s="1"/>
      <c r="G6015"/>
    </row>
    <row r="6016" spans="1:7" x14ac:dyDescent="0.3">
      <c r="A6016"/>
      <c r="B6016"/>
      <c r="C6016"/>
      <c r="D6016" s="145"/>
      <c r="E6016" s="146"/>
      <c r="F6016" s="1"/>
      <c r="G6016"/>
    </row>
    <row r="6017" spans="1:7" x14ac:dyDescent="0.3">
      <c r="A6017"/>
      <c r="B6017"/>
      <c r="C6017"/>
      <c r="D6017" s="145"/>
      <c r="E6017" s="146"/>
      <c r="F6017" s="1"/>
      <c r="G6017"/>
    </row>
    <row r="6018" spans="1:7" x14ac:dyDescent="0.3">
      <c r="A6018"/>
      <c r="B6018"/>
      <c r="C6018"/>
      <c r="D6018" s="145"/>
      <c r="E6018" s="146"/>
      <c r="F6018" s="1"/>
      <c r="G6018"/>
    </row>
    <row r="6019" spans="1:7" x14ac:dyDescent="0.3">
      <c r="A6019"/>
      <c r="B6019"/>
      <c r="C6019"/>
      <c r="D6019" s="145"/>
      <c r="E6019" s="146"/>
      <c r="F6019" s="1"/>
      <c r="G6019"/>
    </row>
    <row r="6020" spans="1:7" x14ac:dyDescent="0.3">
      <c r="A6020"/>
      <c r="B6020"/>
      <c r="C6020"/>
      <c r="D6020" s="145"/>
      <c r="E6020" s="146"/>
      <c r="F6020" s="1"/>
      <c r="G6020"/>
    </row>
    <row r="6021" spans="1:7" x14ac:dyDescent="0.3">
      <c r="A6021"/>
      <c r="B6021"/>
      <c r="C6021"/>
      <c r="D6021" s="145"/>
      <c r="E6021" s="146"/>
      <c r="F6021" s="1"/>
      <c r="G6021"/>
    </row>
    <row r="6022" spans="1:7" x14ac:dyDescent="0.3">
      <c r="A6022"/>
      <c r="B6022"/>
      <c r="C6022"/>
      <c r="D6022" s="145"/>
      <c r="E6022" s="146"/>
      <c r="F6022" s="1"/>
      <c r="G6022"/>
    </row>
    <row r="6023" spans="1:7" x14ac:dyDescent="0.3">
      <c r="A6023"/>
      <c r="B6023"/>
      <c r="C6023"/>
      <c r="D6023" s="145"/>
      <c r="E6023" s="146"/>
      <c r="F6023" s="1"/>
      <c r="G6023"/>
    </row>
    <row r="6024" spans="1:7" x14ac:dyDescent="0.3">
      <c r="A6024"/>
      <c r="B6024"/>
      <c r="C6024"/>
      <c r="D6024" s="145"/>
      <c r="E6024" s="146"/>
      <c r="F6024" s="1"/>
      <c r="G6024"/>
    </row>
    <row r="6025" spans="1:7" x14ac:dyDescent="0.3">
      <c r="A6025"/>
      <c r="B6025"/>
      <c r="C6025"/>
      <c r="D6025" s="145"/>
      <c r="E6025" s="146"/>
      <c r="F6025" s="1"/>
      <c r="G6025"/>
    </row>
    <row r="6026" spans="1:7" x14ac:dyDescent="0.3">
      <c r="A6026"/>
      <c r="B6026"/>
      <c r="C6026"/>
      <c r="D6026" s="145"/>
      <c r="E6026" s="146"/>
      <c r="F6026" s="1"/>
      <c r="G6026"/>
    </row>
    <row r="6027" spans="1:7" x14ac:dyDescent="0.3">
      <c r="A6027"/>
      <c r="B6027"/>
      <c r="C6027"/>
      <c r="D6027" s="145"/>
      <c r="E6027" s="146"/>
      <c r="F6027" s="1"/>
      <c r="G6027"/>
    </row>
    <row r="6028" spans="1:7" x14ac:dyDescent="0.3">
      <c r="A6028"/>
      <c r="B6028"/>
      <c r="C6028"/>
      <c r="D6028" s="145"/>
      <c r="E6028" s="146"/>
      <c r="F6028" s="1"/>
      <c r="G6028"/>
    </row>
    <row r="6029" spans="1:7" x14ac:dyDescent="0.3">
      <c r="A6029"/>
      <c r="B6029"/>
      <c r="C6029"/>
      <c r="D6029" s="145"/>
      <c r="E6029" s="146"/>
      <c r="F6029" s="1"/>
      <c r="G6029"/>
    </row>
    <row r="6030" spans="1:7" x14ac:dyDescent="0.3">
      <c r="A6030"/>
      <c r="B6030"/>
      <c r="C6030"/>
      <c r="D6030" s="145"/>
      <c r="E6030" s="146"/>
      <c r="F6030" s="1"/>
      <c r="G6030"/>
    </row>
    <row r="6031" spans="1:7" x14ac:dyDescent="0.3">
      <c r="A6031"/>
      <c r="B6031"/>
      <c r="C6031"/>
      <c r="D6031" s="145"/>
      <c r="E6031" s="146"/>
      <c r="F6031" s="1"/>
      <c r="G6031"/>
    </row>
    <row r="6032" spans="1:7" x14ac:dyDescent="0.3">
      <c r="A6032"/>
      <c r="B6032"/>
      <c r="C6032"/>
      <c r="D6032" s="145"/>
      <c r="E6032" s="146"/>
      <c r="F6032" s="1"/>
      <c r="G6032"/>
    </row>
    <row r="6033" spans="1:7" x14ac:dyDescent="0.3">
      <c r="A6033"/>
      <c r="B6033"/>
      <c r="C6033"/>
      <c r="D6033" s="145"/>
      <c r="E6033" s="146"/>
      <c r="F6033" s="1"/>
      <c r="G6033"/>
    </row>
    <row r="6034" spans="1:7" x14ac:dyDescent="0.3">
      <c r="A6034"/>
      <c r="B6034"/>
      <c r="C6034"/>
      <c r="D6034" s="145"/>
      <c r="E6034" s="146"/>
      <c r="F6034" s="1"/>
      <c r="G6034"/>
    </row>
    <row r="6035" spans="1:7" x14ac:dyDescent="0.3">
      <c r="A6035"/>
      <c r="B6035"/>
      <c r="C6035"/>
      <c r="D6035" s="145"/>
      <c r="E6035" s="146"/>
      <c r="F6035" s="1"/>
      <c r="G6035"/>
    </row>
    <row r="6036" spans="1:7" x14ac:dyDescent="0.3">
      <c r="A6036"/>
      <c r="B6036"/>
      <c r="C6036"/>
      <c r="D6036" s="145"/>
      <c r="E6036" s="146"/>
      <c r="F6036" s="1"/>
      <c r="G6036"/>
    </row>
    <row r="6037" spans="1:7" x14ac:dyDescent="0.3">
      <c r="A6037"/>
      <c r="B6037"/>
      <c r="C6037"/>
      <c r="D6037" s="145"/>
      <c r="E6037" s="146"/>
      <c r="F6037" s="1"/>
      <c r="G6037"/>
    </row>
    <row r="6038" spans="1:7" x14ac:dyDescent="0.3">
      <c r="A6038"/>
      <c r="B6038"/>
      <c r="C6038"/>
      <c r="D6038" s="145"/>
      <c r="E6038" s="146"/>
      <c r="F6038" s="1"/>
      <c r="G6038"/>
    </row>
    <row r="6039" spans="1:7" x14ac:dyDescent="0.3">
      <c r="A6039"/>
      <c r="B6039"/>
      <c r="C6039"/>
      <c r="D6039" s="145"/>
      <c r="E6039" s="146"/>
      <c r="F6039" s="1"/>
      <c r="G6039"/>
    </row>
    <row r="6040" spans="1:7" x14ac:dyDescent="0.3">
      <c r="A6040"/>
      <c r="B6040"/>
      <c r="C6040"/>
      <c r="D6040" s="145"/>
      <c r="E6040" s="146"/>
      <c r="F6040" s="1"/>
      <c r="G6040"/>
    </row>
    <row r="6041" spans="1:7" x14ac:dyDescent="0.3">
      <c r="A6041"/>
      <c r="B6041"/>
      <c r="C6041"/>
      <c r="D6041" s="145"/>
      <c r="E6041" s="146"/>
      <c r="F6041" s="1"/>
      <c r="G6041"/>
    </row>
    <row r="6042" spans="1:7" x14ac:dyDescent="0.3">
      <c r="A6042"/>
      <c r="B6042"/>
      <c r="C6042"/>
      <c r="D6042" s="145"/>
      <c r="E6042" s="146"/>
      <c r="F6042" s="1"/>
      <c r="G6042"/>
    </row>
    <row r="6043" spans="1:7" x14ac:dyDescent="0.3">
      <c r="A6043"/>
      <c r="B6043"/>
      <c r="C6043"/>
      <c r="D6043" s="145"/>
      <c r="E6043" s="146"/>
      <c r="F6043" s="1"/>
      <c r="G6043"/>
    </row>
    <row r="6044" spans="1:7" x14ac:dyDescent="0.3">
      <c r="A6044"/>
      <c r="B6044"/>
      <c r="C6044"/>
      <c r="D6044" s="145"/>
      <c r="E6044" s="146"/>
      <c r="F6044" s="1"/>
      <c r="G6044"/>
    </row>
    <row r="6045" spans="1:7" x14ac:dyDescent="0.3">
      <c r="A6045"/>
      <c r="B6045"/>
      <c r="C6045"/>
      <c r="D6045" s="145"/>
      <c r="E6045" s="146"/>
      <c r="F6045" s="1"/>
      <c r="G6045"/>
    </row>
    <row r="6046" spans="1:7" x14ac:dyDescent="0.3">
      <c r="A6046"/>
      <c r="B6046"/>
      <c r="C6046"/>
      <c r="D6046" s="145"/>
      <c r="E6046" s="146"/>
      <c r="F6046" s="1"/>
      <c r="G6046"/>
    </row>
    <row r="6047" spans="1:7" x14ac:dyDescent="0.3">
      <c r="A6047"/>
      <c r="B6047"/>
      <c r="C6047"/>
      <c r="D6047" s="145"/>
      <c r="E6047" s="146"/>
      <c r="F6047" s="1"/>
      <c r="G6047"/>
    </row>
    <row r="6048" spans="1:7" x14ac:dyDescent="0.3">
      <c r="A6048"/>
      <c r="B6048"/>
      <c r="C6048"/>
      <c r="D6048" s="145"/>
      <c r="E6048" s="146"/>
      <c r="F6048" s="1"/>
      <c r="G6048"/>
    </row>
    <row r="6049" spans="1:7" x14ac:dyDescent="0.3">
      <c r="A6049"/>
      <c r="B6049"/>
      <c r="C6049"/>
      <c r="D6049" s="145"/>
      <c r="E6049" s="146"/>
      <c r="F6049" s="1"/>
      <c r="G6049"/>
    </row>
    <row r="6050" spans="1:7" x14ac:dyDescent="0.3">
      <c r="A6050"/>
      <c r="B6050"/>
      <c r="C6050"/>
      <c r="D6050" s="145"/>
      <c r="E6050" s="146"/>
      <c r="F6050" s="1"/>
      <c r="G6050"/>
    </row>
    <row r="6051" spans="1:7" x14ac:dyDescent="0.3">
      <c r="A6051"/>
      <c r="B6051"/>
      <c r="C6051"/>
      <c r="D6051" s="145"/>
      <c r="E6051" s="146"/>
      <c r="F6051" s="1"/>
      <c r="G6051"/>
    </row>
    <row r="6052" spans="1:7" x14ac:dyDescent="0.3">
      <c r="A6052"/>
      <c r="B6052"/>
      <c r="C6052"/>
      <c r="D6052" s="145"/>
      <c r="E6052" s="146"/>
      <c r="F6052" s="1"/>
      <c r="G6052"/>
    </row>
    <row r="6053" spans="1:7" x14ac:dyDescent="0.3">
      <c r="A6053"/>
      <c r="B6053"/>
      <c r="C6053"/>
      <c r="D6053" s="145"/>
      <c r="E6053" s="146"/>
      <c r="F6053" s="1"/>
      <c r="G6053"/>
    </row>
    <row r="6054" spans="1:7" x14ac:dyDescent="0.3">
      <c r="A6054"/>
      <c r="B6054"/>
      <c r="C6054"/>
      <c r="D6054" s="145"/>
      <c r="E6054" s="146"/>
      <c r="F6054" s="1"/>
      <c r="G6054"/>
    </row>
    <row r="6055" spans="1:7" x14ac:dyDescent="0.3">
      <c r="A6055"/>
      <c r="B6055"/>
      <c r="C6055"/>
      <c r="D6055" s="145"/>
      <c r="E6055" s="146"/>
      <c r="F6055" s="1"/>
      <c r="G6055"/>
    </row>
    <row r="6056" spans="1:7" x14ac:dyDescent="0.3">
      <c r="A6056"/>
      <c r="B6056"/>
      <c r="C6056"/>
      <c r="D6056" s="145"/>
      <c r="E6056" s="146"/>
      <c r="F6056" s="1"/>
      <c r="G6056"/>
    </row>
    <row r="6057" spans="1:7" x14ac:dyDescent="0.3">
      <c r="A6057"/>
      <c r="B6057"/>
      <c r="C6057"/>
      <c r="D6057" s="145"/>
      <c r="E6057" s="146"/>
      <c r="F6057" s="1"/>
      <c r="G6057"/>
    </row>
    <row r="6058" spans="1:7" x14ac:dyDescent="0.3">
      <c r="A6058"/>
      <c r="B6058"/>
      <c r="C6058"/>
      <c r="D6058" s="145"/>
      <c r="E6058" s="146"/>
      <c r="F6058" s="1"/>
      <c r="G6058"/>
    </row>
    <row r="6059" spans="1:7" x14ac:dyDescent="0.3">
      <c r="A6059"/>
      <c r="B6059"/>
      <c r="C6059"/>
      <c r="D6059" s="145"/>
      <c r="E6059" s="146"/>
      <c r="F6059" s="1"/>
      <c r="G6059"/>
    </row>
    <row r="6060" spans="1:7" x14ac:dyDescent="0.3">
      <c r="A6060"/>
      <c r="B6060"/>
      <c r="C6060"/>
      <c r="D6060" s="145"/>
      <c r="E6060" s="146"/>
      <c r="F6060" s="1"/>
      <c r="G6060"/>
    </row>
    <row r="6061" spans="1:7" x14ac:dyDescent="0.3">
      <c r="A6061"/>
      <c r="B6061"/>
      <c r="C6061"/>
      <c r="D6061" s="145"/>
      <c r="E6061" s="146"/>
      <c r="F6061" s="1"/>
      <c r="G6061"/>
    </row>
    <row r="6062" spans="1:7" x14ac:dyDescent="0.3">
      <c r="A6062"/>
      <c r="B6062"/>
      <c r="C6062"/>
      <c r="D6062" s="145"/>
      <c r="E6062" s="146"/>
      <c r="F6062" s="1"/>
      <c r="G6062"/>
    </row>
    <row r="6063" spans="1:7" x14ac:dyDescent="0.3">
      <c r="A6063"/>
      <c r="B6063"/>
      <c r="C6063"/>
      <c r="D6063" s="145"/>
      <c r="E6063" s="146"/>
      <c r="F6063" s="1"/>
      <c r="G6063"/>
    </row>
    <row r="6064" spans="1:7" x14ac:dyDescent="0.3">
      <c r="A6064"/>
      <c r="B6064"/>
      <c r="C6064"/>
      <c r="D6064" s="145"/>
      <c r="E6064" s="146"/>
      <c r="F6064" s="1"/>
      <c r="G6064"/>
    </row>
    <row r="6065" spans="1:7" x14ac:dyDescent="0.3">
      <c r="A6065"/>
      <c r="B6065"/>
      <c r="C6065"/>
      <c r="D6065" s="145"/>
      <c r="E6065" s="146"/>
      <c r="F6065" s="1"/>
      <c r="G6065"/>
    </row>
    <row r="6066" spans="1:7" x14ac:dyDescent="0.3">
      <c r="A6066"/>
      <c r="B6066"/>
      <c r="C6066"/>
      <c r="D6066" s="145"/>
      <c r="E6066" s="146"/>
      <c r="F6066" s="1"/>
      <c r="G6066"/>
    </row>
    <row r="6067" spans="1:7" x14ac:dyDescent="0.3">
      <c r="A6067"/>
      <c r="B6067"/>
      <c r="C6067"/>
      <c r="D6067" s="145"/>
      <c r="E6067" s="146"/>
      <c r="F6067" s="1"/>
      <c r="G6067"/>
    </row>
    <row r="6068" spans="1:7" x14ac:dyDescent="0.3">
      <c r="A6068"/>
      <c r="B6068"/>
      <c r="C6068"/>
      <c r="D6068" s="145"/>
      <c r="E6068" s="146"/>
      <c r="F6068" s="1"/>
      <c r="G6068"/>
    </row>
    <row r="6069" spans="1:7" x14ac:dyDescent="0.3">
      <c r="A6069"/>
      <c r="B6069"/>
      <c r="C6069"/>
      <c r="D6069" s="145"/>
      <c r="E6069" s="146"/>
      <c r="F6069" s="1"/>
      <c r="G6069"/>
    </row>
    <row r="6070" spans="1:7" x14ac:dyDescent="0.3">
      <c r="A6070"/>
      <c r="B6070"/>
      <c r="C6070"/>
      <c r="D6070" s="145"/>
      <c r="E6070" s="146"/>
      <c r="F6070" s="1"/>
      <c r="G6070"/>
    </row>
    <row r="6071" spans="1:7" x14ac:dyDescent="0.3">
      <c r="A6071"/>
      <c r="B6071"/>
      <c r="C6071"/>
      <c r="D6071" s="145"/>
      <c r="E6071" s="146"/>
      <c r="F6071" s="1"/>
      <c r="G6071"/>
    </row>
    <row r="6072" spans="1:7" x14ac:dyDescent="0.3">
      <c r="A6072"/>
      <c r="B6072"/>
      <c r="C6072"/>
      <c r="D6072" s="145"/>
      <c r="E6072" s="146"/>
      <c r="F6072" s="1"/>
      <c r="G6072"/>
    </row>
    <row r="6073" spans="1:7" x14ac:dyDescent="0.3">
      <c r="A6073"/>
      <c r="B6073"/>
      <c r="C6073"/>
      <c r="D6073" s="145"/>
      <c r="E6073" s="146"/>
      <c r="F6073" s="1"/>
      <c r="G6073"/>
    </row>
    <row r="6074" spans="1:7" x14ac:dyDescent="0.3">
      <c r="A6074"/>
      <c r="B6074"/>
      <c r="C6074"/>
      <c r="D6074" s="145"/>
      <c r="E6074" s="146"/>
      <c r="F6074" s="1"/>
      <c r="G6074"/>
    </row>
    <row r="6075" spans="1:7" x14ac:dyDescent="0.3">
      <c r="A6075"/>
      <c r="B6075"/>
      <c r="C6075"/>
      <c r="D6075" s="145"/>
      <c r="E6075" s="146"/>
      <c r="F6075" s="1"/>
      <c r="G6075"/>
    </row>
    <row r="6076" spans="1:7" x14ac:dyDescent="0.3">
      <c r="A6076"/>
      <c r="B6076"/>
      <c r="C6076"/>
      <c r="D6076" s="145"/>
      <c r="E6076" s="146"/>
      <c r="F6076" s="1"/>
      <c r="G6076"/>
    </row>
    <row r="6077" spans="1:7" x14ac:dyDescent="0.3">
      <c r="A6077"/>
      <c r="B6077"/>
      <c r="C6077"/>
      <c r="D6077" s="145"/>
      <c r="E6077" s="146"/>
      <c r="F6077" s="1"/>
      <c r="G6077"/>
    </row>
    <row r="6078" spans="1:7" x14ac:dyDescent="0.3">
      <c r="A6078"/>
      <c r="B6078"/>
      <c r="C6078"/>
      <c r="D6078" s="145"/>
      <c r="E6078" s="146"/>
      <c r="F6078" s="1"/>
      <c r="G6078"/>
    </row>
    <row r="6079" spans="1:7" x14ac:dyDescent="0.3">
      <c r="A6079"/>
      <c r="B6079"/>
      <c r="C6079"/>
      <c r="D6079" s="145"/>
      <c r="E6079" s="146"/>
      <c r="F6079" s="1"/>
      <c r="G6079"/>
    </row>
    <row r="6080" spans="1:7" x14ac:dyDescent="0.3">
      <c r="A6080"/>
      <c r="B6080"/>
      <c r="C6080"/>
      <c r="D6080" s="145"/>
      <c r="E6080" s="146"/>
      <c r="F6080" s="1"/>
      <c r="G6080"/>
    </row>
    <row r="6081" spans="1:7" x14ac:dyDescent="0.3">
      <c r="A6081"/>
      <c r="B6081"/>
      <c r="C6081"/>
      <c r="D6081" s="145"/>
      <c r="E6081" s="146"/>
      <c r="F6081" s="1"/>
      <c r="G6081"/>
    </row>
    <row r="6082" spans="1:7" x14ac:dyDescent="0.3">
      <c r="A6082"/>
      <c r="B6082"/>
      <c r="C6082"/>
      <c r="D6082" s="145"/>
      <c r="E6082" s="146"/>
      <c r="F6082" s="1"/>
      <c r="G6082"/>
    </row>
    <row r="6083" spans="1:7" x14ac:dyDescent="0.3">
      <c r="A6083"/>
      <c r="B6083"/>
      <c r="C6083"/>
      <c r="D6083" s="145"/>
      <c r="E6083" s="146"/>
      <c r="F6083" s="1"/>
      <c r="G6083"/>
    </row>
    <row r="6084" spans="1:7" x14ac:dyDescent="0.3">
      <c r="A6084"/>
      <c r="B6084"/>
      <c r="C6084"/>
      <c r="D6084" s="145"/>
      <c r="E6084" s="146"/>
      <c r="F6084" s="1"/>
      <c r="G6084"/>
    </row>
    <row r="6085" spans="1:7" x14ac:dyDescent="0.3">
      <c r="A6085"/>
      <c r="B6085"/>
      <c r="C6085"/>
      <c r="D6085" s="145"/>
      <c r="E6085" s="146"/>
      <c r="F6085" s="1"/>
      <c r="G6085"/>
    </row>
    <row r="6086" spans="1:7" x14ac:dyDescent="0.3">
      <c r="A6086"/>
      <c r="B6086"/>
      <c r="C6086"/>
      <c r="D6086" s="145"/>
      <c r="E6086" s="146"/>
      <c r="F6086" s="1"/>
      <c r="G6086"/>
    </row>
    <row r="6087" spans="1:7" x14ac:dyDescent="0.3">
      <c r="A6087"/>
      <c r="B6087"/>
      <c r="C6087"/>
      <c r="D6087" s="145"/>
      <c r="E6087" s="146"/>
      <c r="F6087" s="1"/>
      <c r="G6087"/>
    </row>
    <row r="6088" spans="1:7" x14ac:dyDescent="0.3">
      <c r="A6088"/>
      <c r="B6088"/>
      <c r="C6088"/>
      <c r="D6088" s="145"/>
      <c r="E6088" s="146"/>
      <c r="F6088" s="1"/>
      <c r="G6088"/>
    </row>
    <row r="6089" spans="1:7" x14ac:dyDescent="0.3">
      <c r="A6089"/>
      <c r="B6089"/>
      <c r="C6089"/>
      <c r="D6089" s="145"/>
      <c r="E6089" s="146"/>
      <c r="F6089" s="1"/>
      <c r="G6089"/>
    </row>
    <row r="6090" spans="1:7" x14ac:dyDescent="0.3">
      <c r="A6090"/>
      <c r="B6090"/>
      <c r="C6090"/>
      <c r="D6090" s="145"/>
      <c r="E6090" s="146"/>
      <c r="F6090" s="1"/>
      <c r="G6090"/>
    </row>
    <row r="6091" spans="1:7" x14ac:dyDescent="0.3">
      <c r="A6091"/>
      <c r="B6091"/>
      <c r="C6091"/>
      <c r="D6091" s="145"/>
      <c r="E6091" s="146"/>
      <c r="F6091" s="1"/>
      <c r="G6091"/>
    </row>
    <row r="6092" spans="1:7" x14ac:dyDescent="0.3">
      <c r="A6092"/>
      <c r="B6092"/>
      <c r="C6092"/>
      <c r="D6092" s="145"/>
      <c r="E6092" s="146"/>
      <c r="F6092" s="1"/>
      <c r="G6092"/>
    </row>
    <row r="6093" spans="1:7" x14ac:dyDescent="0.3">
      <c r="A6093"/>
      <c r="B6093"/>
      <c r="C6093"/>
      <c r="D6093" s="145"/>
      <c r="E6093" s="146"/>
      <c r="F6093" s="1"/>
      <c r="G6093"/>
    </row>
    <row r="6094" spans="1:7" x14ac:dyDescent="0.3">
      <c r="A6094"/>
      <c r="B6094"/>
      <c r="C6094"/>
      <c r="D6094" s="145"/>
      <c r="E6094" s="146"/>
      <c r="F6094" s="1"/>
      <c r="G6094"/>
    </row>
    <row r="6095" spans="1:7" x14ac:dyDescent="0.3">
      <c r="A6095"/>
      <c r="B6095"/>
      <c r="C6095"/>
      <c r="D6095" s="145"/>
      <c r="E6095" s="146"/>
      <c r="F6095" s="1"/>
      <c r="G6095"/>
    </row>
    <row r="6096" spans="1:7" x14ac:dyDescent="0.3">
      <c r="A6096"/>
      <c r="B6096"/>
      <c r="C6096"/>
      <c r="D6096" s="145"/>
      <c r="E6096" s="146"/>
      <c r="F6096" s="1"/>
      <c r="G6096"/>
    </row>
    <row r="6097" spans="1:7" x14ac:dyDescent="0.3">
      <c r="A6097"/>
      <c r="B6097"/>
      <c r="C6097"/>
      <c r="D6097" s="145"/>
      <c r="E6097" s="146"/>
      <c r="F6097" s="1"/>
      <c r="G6097"/>
    </row>
    <row r="6098" spans="1:7" x14ac:dyDescent="0.3">
      <c r="A6098"/>
      <c r="B6098"/>
      <c r="C6098"/>
      <c r="D6098" s="145"/>
      <c r="E6098" s="146"/>
      <c r="F6098" s="1"/>
      <c r="G6098"/>
    </row>
    <row r="6099" spans="1:7" x14ac:dyDescent="0.3">
      <c r="A6099"/>
      <c r="B6099"/>
      <c r="C6099"/>
      <c r="D6099" s="145"/>
      <c r="E6099" s="146"/>
      <c r="F6099" s="1"/>
      <c r="G6099"/>
    </row>
    <row r="6100" spans="1:7" x14ac:dyDescent="0.3">
      <c r="A6100"/>
      <c r="B6100"/>
      <c r="C6100"/>
      <c r="D6100" s="145"/>
      <c r="E6100" s="146"/>
      <c r="F6100" s="1"/>
      <c r="G6100"/>
    </row>
    <row r="6101" spans="1:7" x14ac:dyDescent="0.3">
      <c r="A6101"/>
      <c r="B6101"/>
      <c r="C6101"/>
      <c r="D6101" s="145"/>
      <c r="E6101" s="146"/>
      <c r="F6101" s="1"/>
      <c r="G6101"/>
    </row>
    <row r="6102" spans="1:7" x14ac:dyDescent="0.3">
      <c r="A6102"/>
      <c r="B6102"/>
      <c r="C6102"/>
      <c r="D6102" s="145"/>
      <c r="E6102" s="146"/>
      <c r="F6102" s="1"/>
      <c r="G6102"/>
    </row>
    <row r="6103" spans="1:7" x14ac:dyDescent="0.3">
      <c r="A6103"/>
      <c r="B6103"/>
      <c r="C6103"/>
      <c r="D6103" s="145"/>
      <c r="E6103" s="146"/>
      <c r="F6103" s="1"/>
      <c r="G6103"/>
    </row>
    <row r="6104" spans="1:7" x14ac:dyDescent="0.3">
      <c r="A6104"/>
      <c r="B6104"/>
      <c r="C6104"/>
      <c r="D6104" s="145"/>
      <c r="E6104" s="146"/>
      <c r="F6104" s="1"/>
      <c r="G6104"/>
    </row>
    <row r="6105" spans="1:7" x14ac:dyDescent="0.3">
      <c r="A6105"/>
      <c r="B6105"/>
      <c r="C6105"/>
      <c r="D6105" s="145"/>
      <c r="E6105" s="146"/>
      <c r="F6105" s="1"/>
      <c r="G6105"/>
    </row>
    <row r="6106" spans="1:7" x14ac:dyDescent="0.3">
      <c r="A6106"/>
      <c r="B6106"/>
      <c r="C6106"/>
      <c r="D6106" s="145"/>
      <c r="E6106" s="146"/>
      <c r="F6106" s="1"/>
      <c r="G6106"/>
    </row>
    <row r="6107" spans="1:7" x14ac:dyDescent="0.3">
      <c r="A6107"/>
      <c r="B6107"/>
      <c r="C6107"/>
      <c r="D6107" s="145"/>
      <c r="E6107" s="146"/>
      <c r="F6107" s="1"/>
      <c r="G6107"/>
    </row>
    <row r="6108" spans="1:7" x14ac:dyDescent="0.3">
      <c r="A6108"/>
      <c r="B6108"/>
      <c r="C6108"/>
      <c r="D6108" s="145"/>
      <c r="E6108" s="146"/>
      <c r="F6108" s="1"/>
      <c r="G6108"/>
    </row>
    <row r="6109" spans="1:7" x14ac:dyDescent="0.3">
      <c r="A6109"/>
      <c r="B6109"/>
      <c r="C6109"/>
      <c r="D6109" s="145"/>
      <c r="E6109" s="146"/>
      <c r="F6109" s="1"/>
      <c r="G6109"/>
    </row>
    <row r="6110" spans="1:7" x14ac:dyDescent="0.3">
      <c r="A6110"/>
      <c r="B6110"/>
      <c r="C6110"/>
      <c r="D6110" s="145"/>
      <c r="E6110" s="146"/>
      <c r="F6110" s="1"/>
      <c r="G6110"/>
    </row>
    <row r="6111" spans="1:7" x14ac:dyDescent="0.3">
      <c r="A6111"/>
      <c r="B6111"/>
      <c r="C6111"/>
      <c r="D6111" s="145"/>
      <c r="E6111" s="146"/>
      <c r="F6111" s="1"/>
      <c r="G6111"/>
    </row>
    <row r="6112" spans="1:7" x14ac:dyDescent="0.3">
      <c r="A6112"/>
      <c r="B6112"/>
      <c r="C6112"/>
      <c r="D6112" s="145"/>
      <c r="E6112" s="146"/>
      <c r="F6112" s="1"/>
      <c r="G6112"/>
    </row>
    <row r="6113" spans="1:7" x14ac:dyDescent="0.3">
      <c r="A6113"/>
      <c r="B6113"/>
      <c r="C6113"/>
      <c r="D6113" s="145"/>
      <c r="E6113" s="146"/>
      <c r="F6113" s="1"/>
      <c r="G6113"/>
    </row>
    <row r="6114" spans="1:7" x14ac:dyDescent="0.3">
      <c r="A6114"/>
      <c r="B6114"/>
      <c r="C6114"/>
      <c r="D6114" s="145"/>
      <c r="E6114" s="146"/>
      <c r="F6114" s="1"/>
      <c r="G6114"/>
    </row>
    <row r="6115" spans="1:7" x14ac:dyDescent="0.3">
      <c r="A6115"/>
      <c r="B6115"/>
      <c r="C6115"/>
      <c r="D6115" s="145"/>
      <c r="E6115" s="146"/>
      <c r="F6115" s="1"/>
      <c r="G6115"/>
    </row>
    <row r="6116" spans="1:7" x14ac:dyDescent="0.3">
      <c r="A6116"/>
      <c r="B6116"/>
      <c r="C6116"/>
      <c r="D6116" s="145"/>
      <c r="E6116" s="146"/>
      <c r="F6116" s="1"/>
      <c r="G6116"/>
    </row>
    <row r="6117" spans="1:7" x14ac:dyDescent="0.3">
      <c r="A6117"/>
      <c r="B6117"/>
      <c r="C6117"/>
      <c r="D6117" s="145"/>
      <c r="E6117" s="146"/>
      <c r="F6117" s="1"/>
      <c r="G6117"/>
    </row>
    <row r="6118" spans="1:7" x14ac:dyDescent="0.3">
      <c r="A6118"/>
      <c r="B6118"/>
      <c r="C6118"/>
      <c r="D6118" s="145"/>
      <c r="E6118" s="146"/>
      <c r="F6118" s="1"/>
      <c r="G6118"/>
    </row>
    <row r="6119" spans="1:7" x14ac:dyDescent="0.3">
      <c r="A6119"/>
      <c r="B6119"/>
      <c r="C6119"/>
      <c r="D6119" s="145"/>
      <c r="E6119" s="146"/>
      <c r="F6119" s="1"/>
      <c r="G6119"/>
    </row>
    <row r="6120" spans="1:7" x14ac:dyDescent="0.3">
      <c r="A6120"/>
      <c r="B6120"/>
      <c r="C6120"/>
      <c r="D6120" s="145"/>
      <c r="E6120" s="146"/>
      <c r="F6120" s="1"/>
      <c r="G6120"/>
    </row>
    <row r="6121" spans="1:7" x14ac:dyDescent="0.3">
      <c r="A6121"/>
      <c r="B6121"/>
      <c r="C6121"/>
      <c r="D6121" s="145"/>
      <c r="E6121" s="146"/>
      <c r="F6121" s="1"/>
      <c r="G6121"/>
    </row>
    <row r="6122" spans="1:7" x14ac:dyDescent="0.3">
      <c r="A6122"/>
      <c r="B6122"/>
      <c r="C6122"/>
      <c r="D6122" s="145"/>
      <c r="E6122" s="146"/>
      <c r="F6122" s="1"/>
      <c r="G6122"/>
    </row>
    <row r="6123" spans="1:7" x14ac:dyDescent="0.3">
      <c r="A6123"/>
      <c r="B6123"/>
      <c r="C6123"/>
      <c r="D6123" s="145"/>
      <c r="E6123" s="146"/>
      <c r="F6123" s="1"/>
      <c r="G6123"/>
    </row>
    <row r="6124" spans="1:7" x14ac:dyDescent="0.3">
      <c r="A6124"/>
      <c r="B6124"/>
      <c r="C6124"/>
      <c r="D6124" s="145"/>
      <c r="E6124" s="146"/>
      <c r="F6124" s="1"/>
      <c r="G6124"/>
    </row>
    <row r="6125" spans="1:7" x14ac:dyDescent="0.3">
      <c r="A6125"/>
      <c r="B6125"/>
      <c r="C6125"/>
      <c r="D6125" s="145"/>
      <c r="E6125" s="146"/>
      <c r="F6125" s="1"/>
      <c r="G6125"/>
    </row>
    <row r="6126" spans="1:7" x14ac:dyDescent="0.3">
      <c r="A6126"/>
      <c r="B6126"/>
      <c r="C6126"/>
      <c r="D6126" s="145"/>
      <c r="E6126" s="146"/>
      <c r="F6126" s="1"/>
      <c r="G6126"/>
    </row>
    <row r="6127" spans="1:7" x14ac:dyDescent="0.3">
      <c r="A6127"/>
      <c r="B6127"/>
      <c r="C6127"/>
      <c r="D6127" s="145"/>
      <c r="E6127" s="146"/>
      <c r="F6127" s="1"/>
      <c r="G6127"/>
    </row>
    <row r="6128" spans="1:7" x14ac:dyDescent="0.3">
      <c r="A6128"/>
      <c r="B6128"/>
      <c r="C6128"/>
      <c r="D6128" s="145"/>
      <c r="E6128" s="146"/>
      <c r="F6128" s="1"/>
      <c r="G6128"/>
    </row>
    <row r="6129" spans="1:7" x14ac:dyDescent="0.3">
      <c r="A6129"/>
      <c r="B6129"/>
      <c r="C6129"/>
      <c r="D6129" s="145"/>
      <c r="E6129" s="146"/>
      <c r="F6129" s="1"/>
      <c r="G6129"/>
    </row>
    <row r="6130" spans="1:7" x14ac:dyDescent="0.3">
      <c r="A6130"/>
      <c r="B6130"/>
      <c r="C6130"/>
      <c r="D6130" s="145"/>
      <c r="E6130" s="146"/>
      <c r="F6130" s="1"/>
      <c r="G6130"/>
    </row>
    <row r="6131" spans="1:7" x14ac:dyDescent="0.3">
      <c r="A6131"/>
      <c r="B6131"/>
      <c r="C6131"/>
      <c r="D6131" s="145"/>
      <c r="E6131" s="146"/>
      <c r="F6131" s="1"/>
      <c r="G6131"/>
    </row>
    <row r="6132" spans="1:7" x14ac:dyDescent="0.3">
      <c r="A6132"/>
      <c r="B6132"/>
      <c r="C6132"/>
      <c r="D6132" s="145"/>
      <c r="E6132" s="146"/>
      <c r="F6132" s="1"/>
      <c r="G6132"/>
    </row>
    <row r="6133" spans="1:7" x14ac:dyDescent="0.3">
      <c r="A6133"/>
      <c r="B6133"/>
      <c r="C6133"/>
      <c r="D6133" s="145"/>
      <c r="E6133" s="146"/>
      <c r="F6133" s="1"/>
      <c r="G6133"/>
    </row>
    <row r="6134" spans="1:7" x14ac:dyDescent="0.3">
      <c r="A6134"/>
      <c r="B6134"/>
      <c r="C6134"/>
      <c r="D6134" s="145"/>
      <c r="E6134" s="146"/>
      <c r="F6134" s="1"/>
      <c r="G6134"/>
    </row>
    <row r="6135" spans="1:7" x14ac:dyDescent="0.3">
      <c r="A6135"/>
      <c r="B6135"/>
      <c r="C6135"/>
      <c r="D6135" s="145"/>
      <c r="E6135" s="146"/>
      <c r="F6135" s="1"/>
      <c r="G6135"/>
    </row>
    <row r="6136" spans="1:7" x14ac:dyDescent="0.3">
      <c r="A6136"/>
      <c r="B6136"/>
      <c r="C6136"/>
      <c r="D6136" s="145"/>
      <c r="E6136" s="146"/>
      <c r="F6136" s="1"/>
      <c r="G6136"/>
    </row>
    <row r="6137" spans="1:7" x14ac:dyDescent="0.3">
      <c r="A6137"/>
      <c r="B6137"/>
      <c r="C6137"/>
      <c r="D6137" s="145"/>
      <c r="E6137" s="146"/>
      <c r="F6137" s="1"/>
      <c r="G6137"/>
    </row>
    <row r="6138" spans="1:7" x14ac:dyDescent="0.3">
      <c r="A6138"/>
      <c r="B6138"/>
      <c r="C6138"/>
      <c r="D6138" s="145"/>
      <c r="E6138" s="146"/>
      <c r="F6138" s="1"/>
      <c r="G6138"/>
    </row>
    <row r="6139" spans="1:7" x14ac:dyDescent="0.3">
      <c r="A6139"/>
      <c r="B6139"/>
      <c r="C6139"/>
      <c r="D6139" s="145"/>
      <c r="E6139" s="146"/>
      <c r="F6139" s="1"/>
      <c r="G6139"/>
    </row>
    <row r="6140" spans="1:7" x14ac:dyDescent="0.3">
      <c r="A6140"/>
      <c r="B6140"/>
      <c r="C6140"/>
      <c r="D6140" s="145"/>
      <c r="E6140" s="146"/>
      <c r="F6140" s="1"/>
      <c r="G6140"/>
    </row>
    <row r="6141" spans="1:7" x14ac:dyDescent="0.3">
      <c r="A6141"/>
      <c r="B6141"/>
      <c r="C6141"/>
      <c r="D6141" s="145"/>
      <c r="E6141" s="146"/>
      <c r="F6141" s="1"/>
      <c r="G6141"/>
    </row>
    <row r="6142" spans="1:7" x14ac:dyDescent="0.3">
      <c r="A6142"/>
      <c r="B6142"/>
      <c r="C6142"/>
      <c r="D6142" s="145"/>
      <c r="E6142" s="146"/>
      <c r="F6142" s="1"/>
      <c r="G6142"/>
    </row>
    <row r="6143" spans="1:7" x14ac:dyDescent="0.3">
      <c r="A6143"/>
      <c r="B6143"/>
      <c r="C6143"/>
      <c r="D6143" s="145"/>
      <c r="E6143" s="146"/>
      <c r="F6143" s="1"/>
      <c r="G6143"/>
    </row>
    <row r="6144" spans="1:7" x14ac:dyDescent="0.3">
      <c r="A6144"/>
      <c r="B6144"/>
      <c r="C6144"/>
      <c r="D6144" s="145"/>
      <c r="E6144" s="146"/>
      <c r="F6144" s="1"/>
      <c r="G6144"/>
    </row>
    <row r="6145" spans="1:7" x14ac:dyDescent="0.3">
      <c r="A6145"/>
      <c r="B6145"/>
      <c r="C6145"/>
      <c r="D6145" s="145"/>
      <c r="E6145" s="146"/>
      <c r="F6145" s="1"/>
      <c r="G6145"/>
    </row>
    <row r="6146" spans="1:7" x14ac:dyDescent="0.3">
      <c r="A6146"/>
      <c r="B6146"/>
      <c r="C6146"/>
      <c r="D6146" s="145"/>
      <c r="E6146" s="146"/>
      <c r="F6146" s="1"/>
      <c r="G6146"/>
    </row>
    <row r="6147" spans="1:7" x14ac:dyDescent="0.3">
      <c r="A6147"/>
      <c r="B6147"/>
      <c r="C6147"/>
      <c r="D6147" s="145"/>
      <c r="E6147" s="146"/>
      <c r="F6147" s="1"/>
      <c r="G6147"/>
    </row>
    <row r="6148" spans="1:7" x14ac:dyDescent="0.3">
      <c r="A6148"/>
      <c r="B6148"/>
      <c r="C6148"/>
      <c r="D6148" s="145"/>
      <c r="E6148" s="146"/>
      <c r="F6148" s="1"/>
      <c r="G6148"/>
    </row>
    <row r="6149" spans="1:7" x14ac:dyDescent="0.3">
      <c r="A6149"/>
      <c r="B6149"/>
      <c r="C6149"/>
      <c r="D6149" s="145"/>
      <c r="E6149" s="146"/>
      <c r="F6149" s="1"/>
      <c r="G6149"/>
    </row>
    <row r="6150" spans="1:7" x14ac:dyDescent="0.3">
      <c r="A6150"/>
      <c r="B6150"/>
      <c r="C6150"/>
      <c r="D6150" s="145"/>
      <c r="E6150" s="146"/>
      <c r="F6150" s="1"/>
      <c r="G6150"/>
    </row>
    <row r="6151" spans="1:7" x14ac:dyDescent="0.3">
      <c r="A6151"/>
      <c r="B6151"/>
      <c r="C6151"/>
      <c r="D6151" s="145"/>
      <c r="E6151" s="146"/>
      <c r="F6151" s="1"/>
      <c r="G6151"/>
    </row>
    <row r="6152" spans="1:7" x14ac:dyDescent="0.3">
      <c r="A6152"/>
      <c r="B6152"/>
      <c r="C6152"/>
      <c r="D6152" s="145"/>
      <c r="E6152" s="146"/>
      <c r="F6152" s="1"/>
      <c r="G6152"/>
    </row>
    <row r="6153" spans="1:7" x14ac:dyDescent="0.3">
      <c r="A6153"/>
      <c r="B6153"/>
      <c r="C6153"/>
      <c r="D6153" s="145"/>
      <c r="E6153" s="146"/>
      <c r="F6153" s="1"/>
      <c r="G6153"/>
    </row>
    <row r="6154" spans="1:7" x14ac:dyDescent="0.3">
      <c r="A6154"/>
      <c r="B6154"/>
      <c r="C6154"/>
      <c r="D6154" s="145"/>
      <c r="E6154" s="146"/>
      <c r="F6154" s="1"/>
      <c r="G6154"/>
    </row>
    <row r="6155" spans="1:7" x14ac:dyDescent="0.3">
      <c r="A6155"/>
      <c r="B6155"/>
      <c r="C6155"/>
      <c r="D6155" s="145"/>
      <c r="E6155" s="146"/>
      <c r="F6155" s="1"/>
      <c r="G6155"/>
    </row>
    <row r="6156" spans="1:7" x14ac:dyDescent="0.3">
      <c r="A6156"/>
      <c r="B6156"/>
      <c r="C6156"/>
      <c r="D6156" s="145"/>
      <c r="E6156" s="146"/>
      <c r="F6156" s="1"/>
      <c r="G6156"/>
    </row>
    <row r="6157" spans="1:7" x14ac:dyDescent="0.3">
      <c r="A6157"/>
      <c r="B6157"/>
      <c r="C6157"/>
      <c r="D6157" s="145"/>
      <c r="E6157" s="146"/>
      <c r="F6157" s="1"/>
      <c r="G6157"/>
    </row>
    <row r="6158" spans="1:7" x14ac:dyDescent="0.3">
      <c r="A6158"/>
      <c r="B6158"/>
      <c r="C6158"/>
      <c r="D6158" s="145"/>
      <c r="E6158" s="146"/>
      <c r="F6158" s="1"/>
      <c r="G6158"/>
    </row>
    <row r="6159" spans="1:7" x14ac:dyDescent="0.3">
      <c r="A6159"/>
      <c r="B6159"/>
      <c r="C6159"/>
      <c r="D6159" s="145"/>
      <c r="E6159" s="146"/>
      <c r="F6159" s="1"/>
      <c r="G6159"/>
    </row>
    <row r="6160" spans="1:7" x14ac:dyDescent="0.3">
      <c r="A6160"/>
      <c r="B6160"/>
      <c r="C6160"/>
      <c r="D6160" s="145"/>
      <c r="E6160" s="146"/>
      <c r="F6160" s="1"/>
      <c r="G6160"/>
    </row>
    <row r="6161" spans="1:7" x14ac:dyDescent="0.3">
      <c r="A6161"/>
      <c r="B6161"/>
      <c r="C6161"/>
      <c r="D6161" s="145"/>
      <c r="E6161" s="146"/>
      <c r="F6161" s="1"/>
      <c r="G6161"/>
    </row>
    <row r="6162" spans="1:7" x14ac:dyDescent="0.3">
      <c r="A6162"/>
      <c r="B6162"/>
      <c r="C6162"/>
      <c r="D6162" s="145"/>
      <c r="E6162" s="146"/>
      <c r="F6162" s="1"/>
      <c r="G6162"/>
    </row>
    <row r="6163" spans="1:7" x14ac:dyDescent="0.3">
      <c r="A6163"/>
      <c r="B6163"/>
      <c r="C6163"/>
      <c r="D6163" s="145"/>
      <c r="E6163" s="146"/>
      <c r="F6163" s="1"/>
      <c r="G6163"/>
    </row>
    <row r="6164" spans="1:7" x14ac:dyDescent="0.3">
      <c r="A6164"/>
      <c r="B6164"/>
      <c r="C6164"/>
      <c r="D6164" s="145"/>
      <c r="E6164" s="146"/>
      <c r="F6164" s="1"/>
      <c r="G6164"/>
    </row>
    <row r="6165" spans="1:7" x14ac:dyDescent="0.3">
      <c r="A6165"/>
      <c r="B6165"/>
      <c r="C6165"/>
      <c r="D6165" s="145"/>
      <c r="E6165" s="146"/>
      <c r="F6165" s="1"/>
      <c r="G6165"/>
    </row>
    <row r="6166" spans="1:7" x14ac:dyDescent="0.3">
      <c r="A6166"/>
      <c r="B6166"/>
      <c r="C6166"/>
      <c r="D6166" s="145"/>
      <c r="E6166" s="146"/>
      <c r="F6166" s="1"/>
      <c r="G6166"/>
    </row>
    <row r="6167" spans="1:7" x14ac:dyDescent="0.3">
      <c r="A6167"/>
      <c r="B6167"/>
      <c r="C6167"/>
      <c r="D6167" s="145"/>
      <c r="E6167" s="146"/>
      <c r="F6167" s="1"/>
      <c r="G6167"/>
    </row>
    <row r="6168" spans="1:7" x14ac:dyDescent="0.3">
      <c r="A6168"/>
      <c r="B6168"/>
      <c r="C6168"/>
      <c r="D6168" s="145"/>
      <c r="E6168" s="146"/>
      <c r="F6168" s="1"/>
      <c r="G6168"/>
    </row>
    <row r="6169" spans="1:7" x14ac:dyDescent="0.3">
      <c r="A6169"/>
      <c r="B6169"/>
      <c r="C6169"/>
      <c r="D6169" s="145"/>
      <c r="E6169" s="146"/>
      <c r="F6169" s="1"/>
      <c r="G6169"/>
    </row>
    <row r="6170" spans="1:7" x14ac:dyDescent="0.3">
      <c r="A6170"/>
      <c r="B6170"/>
      <c r="C6170"/>
      <c r="D6170" s="145"/>
      <c r="E6170" s="146"/>
      <c r="F6170" s="1"/>
      <c r="G6170"/>
    </row>
    <row r="6171" spans="1:7" x14ac:dyDescent="0.3">
      <c r="A6171"/>
      <c r="B6171"/>
      <c r="C6171"/>
      <c r="D6171" s="145"/>
      <c r="E6171" s="146"/>
      <c r="F6171" s="1"/>
      <c r="G6171"/>
    </row>
    <row r="6172" spans="1:7" x14ac:dyDescent="0.3">
      <c r="A6172"/>
      <c r="B6172"/>
      <c r="C6172"/>
      <c r="D6172" s="145"/>
      <c r="E6172" s="146"/>
      <c r="F6172" s="1"/>
      <c r="G6172"/>
    </row>
    <row r="6173" spans="1:7" x14ac:dyDescent="0.3">
      <c r="A6173"/>
      <c r="B6173"/>
      <c r="C6173"/>
      <c r="D6173" s="145"/>
      <c r="E6173" s="146"/>
      <c r="F6173" s="1"/>
      <c r="G6173"/>
    </row>
    <row r="6174" spans="1:7" x14ac:dyDescent="0.3">
      <c r="A6174"/>
      <c r="B6174"/>
      <c r="C6174"/>
      <c r="D6174" s="145"/>
      <c r="E6174" s="146"/>
      <c r="F6174" s="1"/>
      <c r="G6174"/>
    </row>
    <row r="6175" spans="1:7" x14ac:dyDescent="0.3">
      <c r="A6175"/>
      <c r="B6175"/>
      <c r="C6175"/>
      <c r="D6175" s="145"/>
      <c r="E6175" s="146"/>
      <c r="F6175" s="1"/>
      <c r="G6175"/>
    </row>
    <row r="6176" spans="1:7" x14ac:dyDescent="0.3">
      <c r="A6176"/>
      <c r="B6176"/>
      <c r="C6176"/>
      <c r="D6176" s="145"/>
      <c r="E6176" s="146"/>
      <c r="F6176" s="1"/>
      <c r="G6176"/>
    </row>
    <row r="6177" spans="1:7" x14ac:dyDescent="0.3">
      <c r="A6177"/>
      <c r="B6177"/>
      <c r="C6177"/>
      <c r="D6177" s="145"/>
      <c r="E6177" s="146"/>
      <c r="F6177" s="1"/>
      <c r="G6177"/>
    </row>
    <row r="6178" spans="1:7" x14ac:dyDescent="0.3">
      <c r="A6178"/>
      <c r="B6178"/>
      <c r="C6178"/>
      <c r="D6178" s="145"/>
      <c r="E6178" s="146"/>
      <c r="F6178" s="1"/>
      <c r="G6178"/>
    </row>
    <row r="6179" spans="1:7" x14ac:dyDescent="0.3">
      <c r="A6179"/>
      <c r="B6179"/>
      <c r="C6179"/>
      <c r="D6179" s="145"/>
      <c r="E6179" s="146"/>
      <c r="F6179" s="1"/>
      <c r="G6179"/>
    </row>
    <row r="6180" spans="1:7" x14ac:dyDescent="0.3">
      <c r="A6180"/>
      <c r="B6180"/>
      <c r="C6180"/>
      <c r="D6180" s="145"/>
      <c r="E6180" s="146"/>
      <c r="F6180" s="1"/>
      <c r="G6180"/>
    </row>
    <row r="6181" spans="1:7" x14ac:dyDescent="0.3">
      <c r="A6181"/>
      <c r="B6181"/>
      <c r="C6181"/>
      <c r="D6181" s="145"/>
      <c r="E6181" s="146"/>
      <c r="F6181" s="1"/>
      <c r="G6181"/>
    </row>
    <row r="6182" spans="1:7" x14ac:dyDescent="0.3">
      <c r="A6182"/>
      <c r="B6182"/>
      <c r="C6182"/>
      <c r="D6182" s="145"/>
      <c r="E6182" s="146"/>
      <c r="F6182" s="1"/>
      <c r="G6182"/>
    </row>
    <row r="6183" spans="1:7" x14ac:dyDescent="0.3">
      <c r="A6183"/>
      <c r="B6183"/>
      <c r="C6183"/>
      <c r="D6183" s="145"/>
      <c r="E6183" s="146"/>
      <c r="F6183" s="1"/>
      <c r="G6183"/>
    </row>
    <row r="6184" spans="1:7" x14ac:dyDescent="0.3">
      <c r="A6184"/>
      <c r="B6184"/>
      <c r="C6184"/>
      <c r="D6184" s="145"/>
      <c r="E6184" s="146"/>
      <c r="F6184" s="1"/>
      <c r="G6184"/>
    </row>
    <row r="6185" spans="1:7" x14ac:dyDescent="0.3">
      <c r="A6185"/>
      <c r="B6185"/>
      <c r="C6185"/>
      <c r="D6185" s="145"/>
      <c r="E6185" s="146"/>
      <c r="F6185" s="1"/>
      <c r="G6185"/>
    </row>
    <row r="6186" spans="1:7" x14ac:dyDescent="0.3">
      <c r="A6186"/>
      <c r="B6186"/>
      <c r="C6186"/>
      <c r="D6186" s="145"/>
      <c r="E6186" s="146"/>
      <c r="F6186" s="1"/>
      <c r="G6186"/>
    </row>
    <row r="6187" spans="1:7" x14ac:dyDescent="0.3">
      <c r="A6187"/>
      <c r="B6187"/>
      <c r="C6187"/>
      <c r="D6187" s="145"/>
      <c r="E6187" s="146"/>
      <c r="F6187" s="1"/>
      <c r="G6187"/>
    </row>
    <row r="6188" spans="1:7" x14ac:dyDescent="0.3">
      <c r="A6188"/>
      <c r="B6188"/>
      <c r="C6188"/>
      <c r="D6188" s="145"/>
      <c r="E6188" s="146"/>
      <c r="F6188" s="1"/>
      <c r="G6188"/>
    </row>
    <row r="6189" spans="1:7" x14ac:dyDescent="0.3">
      <c r="A6189"/>
      <c r="B6189"/>
      <c r="C6189"/>
      <c r="D6189" s="145"/>
      <c r="E6189" s="146"/>
      <c r="F6189" s="1"/>
      <c r="G6189"/>
    </row>
    <row r="6190" spans="1:7" x14ac:dyDescent="0.3">
      <c r="A6190"/>
      <c r="B6190"/>
      <c r="C6190"/>
      <c r="D6190" s="145"/>
      <c r="E6190" s="146"/>
      <c r="F6190" s="1"/>
      <c r="G6190"/>
    </row>
    <row r="6191" spans="1:7" x14ac:dyDescent="0.3">
      <c r="A6191"/>
      <c r="B6191"/>
      <c r="C6191"/>
      <c r="D6191" s="145"/>
      <c r="E6191" s="146"/>
      <c r="F6191" s="1"/>
      <c r="G6191"/>
    </row>
    <row r="6192" spans="1:7" x14ac:dyDescent="0.3">
      <c r="A6192"/>
      <c r="B6192"/>
      <c r="C6192"/>
      <c r="D6192" s="145"/>
      <c r="E6192" s="146"/>
      <c r="F6192" s="1"/>
      <c r="G6192"/>
    </row>
    <row r="6193" spans="1:7" x14ac:dyDescent="0.3">
      <c r="A6193"/>
      <c r="B6193"/>
      <c r="C6193"/>
      <c r="D6193" s="145"/>
      <c r="E6193" s="146"/>
      <c r="F6193" s="1"/>
      <c r="G6193"/>
    </row>
    <row r="6194" spans="1:7" x14ac:dyDescent="0.3">
      <c r="A6194"/>
      <c r="B6194"/>
      <c r="C6194"/>
      <c r="D6194" s="145"/>
      <c r="E6194" s="146"/>
      <c r="F6194" s="1"/>
      <c r="G6194"/>
    </row>
    <row r="6195" spans="1:7" x14ac:dyDescent="0.3">
      <c r="A6195"/>
      <c r="B6195"/>
      <c r="C6195"/>
      <c r="D6195" s="145"/>
      <c r="E6195" s="146"/>
      <c r="F6195" s="1"/>
      <c r="G6195"/>
    </row>
    <row r="6196" spans="1:7" x14ac:dyDescent="0.3">
      <c r="A6196"/>
      <c r="B6196"/>
      <c r="C6196"/>
      <c r="D6196" s="145"/>
      <c r="E6196" s="146"/>
      <c r="F6196" s="1"/>
      <c r="G6196"/>
    </row>
    <row r="6197" spans="1:7" x14ac:dyDescent="0.3">
      <c r="A6197"/>
      <c r="B6197"/>
      <c r="C6197"/>
      <c r="D6197" s="145"/>
      <c r="E6197" s="146"/>
      <c r="F6197" s="1"/>
      <c r="G6197"/>
    </row>
    <row r="6198" spans="1:7" x14ac:dyDescent="0.3">
      <c r="A6198"/>
      <c r="B6198"/>
      <c r="C6198"/>
      <c r="D6198" s="145"/>
      <c r="E6198" s="146"/>
      <c r="F6198" s="1"/>
      <c r="G6198"/>
    </row>
    <row r="6199" spans="1:7" x14ac:dyDescent="0.3">
      <c r="A6199"/>
      <c r="B6199"/>
      <c r="C6199"/>
      <c r="D6199" s="145"/>
      <c r="E6199" s="146"/>
      <c r="F6199" s="1"/>
      <c r="G6199"/>
    </row>
    <row r="6200" spans="1:7" x14ac:dyDescent="0.3">
      <c r="A6200"/>
      <c r="B6200"/>
      <c r="C6200"/>
      <c r="D6200" s="145"/>
      <c r="E6200" s="146"/>
      <c r="F6200" s="1"/>
      <c r="G6200"/>
    </row>
    <row r="6201" spans="1:7" x14ac:dyDescent="0.3">
      <c r="A6201"/>
      <c r="B6201"/>
      <c r="C6201"/>
      <c r="D6201" s="145"/>
      <c r="E6201" s="146"/>
      <c r="F6201" s="1"/>
      <c r="G6201"/>
    </row>
    <row r="6202" spans="1:7" x14ac:dyDescent="0.3">
      <c r="A6202"/>
      <c r="B6202"/>
      <c r="C6202"/>
      <c r="D6202" s="145"/>
      <c r="E6202" s="146"/>
      <c r="F6202" s="1"/>
      <c r="G6202"/>
    </row>
    <row r="6203" spans="1:7" x14ac:dyDescent="0.3">
      <c r="A6203"/>
      <c r="B6203"/>
      <c r="C6203"/>
      <c r="D6203" s="145"/>
      <c r="E6203" s="146"/>
      <c r="F6203" s="1"/>
      <c r="G6203"/>
    </row>
    <row r="6204" spans="1:7" x14ac:dyDescent="0.3">
      <c r="A6204"/>
      <c r="B6204"/>
      <c r="C6204"/>
      <c r="D6204" s="145"/>
      <c r="E6204" s="146"/>
      <c r="F6204" s="1"/>
      <c r="G6204"/>
    </row>
    <row r="6205" spans="1:7" x14ac:dyDescent="0.3">
      <c r="A6205"/>
      <c r="B6205"/>
      <c r="C6205"/>
      <c r="D6205" s="145"/>
      <c r="E6205" s="146"/>
      <c r="F6205" s="1"/>
      <c r="G6205"/>
    </row>
    <row r="6206" spans="1:7" x14ac:dyDescent="0.3">
      <c r="A6206"/>
      <c r="B6206"/>
      <c r="C6206"/>
      <c r="D6206" s="145"/>
      <c r="E6206" s="146"/>
      <c r="F6206" s="1"/>
      <c r="G6206"/>
    </row>
    <row r="6207" spans="1:7" x14ac:dyDescent="0.3">
      <c r="A6207"/>
      <c r="B6207"/>
      <c r="C6207"/>
      <c r="D6207" s="145"/>
      <c r="E6207" s="146"/>
      <c r="F6207" s="1"/>
      <c r="G6207"/>
    </row>
    <row r="6208" spans="1:7" x14ac:dyDescent="0.3">
      <c r="A6208"/>
      <c r="B6208"/>
      <c r="C6208"/>
      <c r="D6208" s="145"/>
      <c r="E6208" s="146"/>
      <c r="F6208" s="1"/>
      <c r="G6208"/>
    </row>
    <row r="6209" spans="1:7" x14ac:dyDescent="0.3">
      <c r="A6209"/>
      <c r="B6209"/>
      <c r="C6209"/>
      <c r="D6209" s="145"/>
      <c r="E6209" s="146"/>
      <c r="F6209" s="1"/>
      <c r="G6209"/>
    </row>
    <row r="6210" spans="1:7" x14ac:dyDescent="0.3">
      <c r="A6210"/>
      <c r="B6210"/>
      <c r="C6210"/>
      <c r="D6210" s="145"/>
      <c r="E6210" s="146"/>
      <c r="F6210" s="1"/>
      <c r="G6210"/>
    </row>
    <row r="6211" spans="1:7" x14ac:dyDescent="0.3">
      <c r="A6211"/>
      <c r="B6211"/>
      <c r="C6211"/>
      <c r="D6211" s="145"/>
      <c r="E6211" s="146"/>
      <c r="F6211" s="1"/>
      <c r="G6211"/>
    </row>
    <row r="6212" spans="1:7" x14ac:dyDescent="0.3">
      <c r="A6212"/>
      <c r="B6212"/>
      <c r="C6212"/>
      <c r="D6212" s="145"/>
      <c r="E6212" s="146"/>
      <c r="F6212" s="1"/>
      <c r="G6212"/>
    </row>
    <row r="6213" spans="1:7" x14ac:dyDescent="0.3">
      <c r="A6213"/>
      <c r="B6213"/>
      <c r="C6213"/>
      <c r="D6213" s="145"/>
      <c r="E6213" s="146"/>
      <c r="F6213" s="1"/>
      <c r="G6213"/>
    </row>
    <row r="6214" spans="1:7" x14ac:dyDescent="0.3">
      <c r="A6214"/>
      <c r="B6214"/>
      <c r="C6214"/>
      <c r="D6214" s="145"/>
      <c r="E6214" s="146"/>
      <c r="F6214" s="1"/>
      <c r="G6214"/>
    </row>
    <row r="6215" spans="1:7" x14ac:dyDescent="0.3">
      <c r="A6215"/>
      <c r="B6215"/>
      <c r="C6215"/>
      <c r="D6215" s="145"/>
      <c r="E6215" s="146"/>
      <c r="F6215" s="1"/>
      <c r="G6215"/>
    </row>
    <row r="6216" spans="1:7" x14ac:dyDescent="0.3">
      <c r="A6216"/>
      <c r="B6216"/>
      <c r="C6216"/>
      <c r="D6216" s="145"/>
      <c r="E6216" s="146"/>
      <c r="F6216" s="1"/>
      <c r="G6216"/>
    </row>
    <row r="6217" spans="1:7" x14ac:dyDescent="0.3">
      <c r="A6217"/>
      <c r="B6217"/>
      <c r="C6217"/>
      <c r="D6217" s="145"/>
      <c r="E6217" s="146"/>
      <c r="F6217" s="1"/>
      <c r="G6217"/>
    </row>
    <row r="6218" spans="1:7" x14ac:dyDescent="0.3">
      <c r="A6218"/>
      <c r="B6218"/>
      <c r="C6218"/>
      <c r="D6218" s="145"/>
      <c r="E6218" s="146"/>
      <c r="F6218" s="1"/>
      <c r="G6218"/>
    </row>
    <row r="6219" spans="1:7" x14ac:dyDescent="0.3">
      <c r="A6219"/>
      <c r="B6219"/>
      <c r="C6219"/>
      <c r="D6219" s="145"/>
      <c r="E6219" s="146"/>
      <c r="F6219" s="1"/>
      <c r="G6219"/>
    </row>
    <row r="6220" spans="1:7" x14ac:dyDescent="0.3">
      <c r="A6220"/>
      <c r="B6220"/>
      <c r="C6220"/>
      <c r="D6220" s="145"/>
      <c r="E6220" s="146"/>
      <c r="F6220" s="1"/>
      <c r="G6220"/>
    </row>
    <row r="6221" spans="1:7" x14ac:dyDescent="0.3">
      <c r="A6221"/>
      <c r="B6221"/>
      <c r="C6221"/>
      <c r="D6221" s="145"/>
      <c r="E6221" s="146"/>
      <c r="F6221" s="1"/>
      <c r="G6221"/>
    </row>
    <row r="6222" spans="1:7" x14ac:dyDescent="0.3">
      <c r="A6222"/>
      <c r="B6222"/>
      <c r="C6222"/>
      <c r="D6222" s="145"/>
      <c r="E6222" s="146"/>
      <c r="F6222" s="1"/>
      <c r="G6222"/>
    </row>
    <row r="6223" spans="1:7" x14ac:dyDescent="0.3">
      <c r="A6223"/>
      <c r="B6223"/>
      <c r="C6223"/>
      <c r="D6223" s="145"/>
      <c r="E6223" s="146"/>
      <c r="F6223" s="1"/>
      <c r="G6223"/>
    </row>
    <row r="6224" spans="1:7" x14ac:dyDescent="0.3">
      <c r="A6224"/>
      <c r="B6224"/>
      <c r="C6224"/>
      <c r="D6224" s="145"/>
      <c r="E6224" s="146"/>
      <c r="F6224" s="1"/>
      <c r="G6224"/>
    </row>
    <row r="6225" spans="1:7" x14ac:dyDescent="0.3">
      <c r="A6225"/>
      <c r="B6225"/>
      <c r="C6225"/>
      <c r="D6225" s="145"/>
      <c r="E6225" s="146"/>
      <c r="F6225" s="1"/>
      <c r="G6225"/>
    </row>
    <row r="6226" spans="1:7" x14ac:dyDescent="0.3">
      <c r="A6226"/>
      <c r="B6226"/>
      <c r="C6226"/>
      <c r="D6226" s="145"/>
      <c r="E6226" s="146"/>
      <c r="F6226" s="1"/>
      <c r="G6226"/>
    </row>
    <row r="6227" spans="1:7" x14ac:dyDescent="0.3">
      <c r="A6227"/>
      <c r="B6227"/>
      <c r="C6227"/>
      <c r="D6227" s="145"/>
      <c r="E6227" s="146"/>
      <c r="F6227" s="1"/>
      <c r="G6227"/>
    </row>
    <row r="6228" spans="1:7" x14ac:dyDescent="0.3">
      <c r="A6228"/>
      <c r="B6228"/>
      <c r="C6228"/>
      <c r="D6228" s="145"/>
      <c r="E6228" s="146"/>
      <c r="F6228" s="1"/>
      <c r="G6228"/>
    </row>
    <row r="6229" spans="1:7" x14ac:dyDescent="0.3">
      <c r="A6229"/>
      <c r="B6229"/>
      <c r="C6229"/>
      <c r="D6229" s="145"/>
      <c r="E6229" s="146"/>
      <c r="F6229" s="1"/>
      <c r="G6229"/>
    </row>
    <row r="6230" spans="1:7" x14ac:dyDescent="0.3">
      <c r="A6230"/>
      <c r="B6230"/>
      <c r="C6230"/>
      <c r="D6230" s="145"/>
      <c r="E6230" s="146"/>
      <c r="F6230" s="1"/>
      <c r="G6230"/>
    </row>
    <row r="6231" spans="1:7" x14ac:dyDescent="0.3">
      <c r="A6231"/>
      <c r="B6231"/>
      <c r="C6231"/>
      <c r="D6231" s="145"/>
      <c r="E6231" s="146"/>
      <c r="F6231" s="1"/>
      <c r="G6231"/>
    </row>
    <row r="6232" spans="1:7" x14ac:dyDescent="0.3">
      <c r="A6232"/>
      <c r="B6232"/>
      <c r="C6232"/>
      <c r="D6232" s="145"/>
      <c r="E6232" s="146"/>
      <c r="F6232" s="1"/>
      <c r="G6232"/>
    </row>
    <row r="6233" spans="1:7" x14ac:dyDescent="0.3">
      <c r="A6233"/>
      <c r="B6233"/>
      <c r="C6233"/>
      <c r="D6233" s="145"/>
      <c r="E6233" s="146"/>
      <c r="F6233" s="1"/>
      <c r="G6233"/>
    </row>
    <row r="6234" spans="1:7" x14ac:dyDescent="0.3">
      <c r="A6234"/>
      <c r="B6234"/>
      <c r="C6234"/>
      <c r="D6234" s="145"/>
      <c r="E6234" s="146"/>
      <c r="F6234" s="1"/>
      <c r="G6234"/>
    </row>
    <row r="6235" spans="1:7" x14ac:dyDescent="0.3">
      <c r="A6235"/>
      <c r="B6235"/>
      <c r="C6235"/>
      <c r="D6235" s="145"/>
      <c r="E6235" s="146"/>
      <c r="F6235" s="1"/>
      <c r="G6235"/>
    </row>
    <row r="6236" spans="1:7" x14ac:dyDescent="0.3">
      <c r="A6236"/>
      <c r="B6236"/>
      <c r="C6236"/>
      <c r="D6236" s="145"/>
      <c r="E6236" s="146"/>
      <c r="F6236" s="1"/>
      <c r="G6236"/>
    </row>
    <row r="6237" spans="1:7" x14ac:dyDescent="0.3">
      <c r="A6237"/>
      <c r="B6237"/>
      <c r="C6237"/>
      <c r="D6237" s="145"/>
      <c r="E6237" s="146"/>
      <c r="F6237" s="1"/>
      <c r="G6237"/>
    </row>
    <row r="6238" spans="1:7" x14ac:dyDescent="0.3">
      <c r="A6238"/>
      <c r="B6238"/>
      <c r="C6238"/>
      <c r="D6238" s="145"/>
      <c r="E6238" s="146"/>
      <c r="F6238" s="1"/>
      <c r="G6238"/>
    </row>
    <row r="6239" spans="1:7" x14ac:dyDescent="0.3">
      <c r="A6239"/>
      <c r="B6239"/>
      <c r="C6239"/>
      <c r="D6239" s="145"/>
      <c r="E6239" s="146"/>
      <c r="F6239" s="1"/>
      <c r="G6239"/>
    </row>
    <row r="6240" spans="1:7" x14ac:dyDescent="0.3">
      <c r="A6240"/>
      <c r="B6240"/>
      <c r="C6240"/>
      <c r="D6240" s="145"/>
      <c r="E6240" s="146"/>
      <c r="F6240" s="1"/>
      <c r="G6240"/>
    </row>
    <row r="6241" spans="1:7" x14ac:dyDescent="0.3">
      <c r="A6241"/>
      <c r="B6241"/>
      <c r="C6241"/>
      <c r="D6241" s="145"/>
      <c r="E6241" s="146"/>
      <c r="F6241" s="1"/>
      <c r="G6241"/>
    </row>
    <row r="6242" spans="1:7" x14ac:dyDescent="0.3">
      <c r="A6242"/>
      <c r="B6242"/>
      <c r="C6242"/>
      <c r="D6242" s="145"/>
      <c r="E6242" s="146"/>
      <c r="F6242" s="1"/>
      <c r="G6242"/>
    </row>
    <row r="6243" spans="1:7" x14ac:dyDescent="0.3">
      <c r="A6243"/>
      <c r="B6243"/>
      <c r="C6243"/>
      <c r="D6243" s="145"/>
      <c r="E6243" s="146"/>
      <c r="F6243" s="1"/>
      <c r="G6243"/>
    </row>
    <row r="6244" spans="1:7" x14ac:dyDescent="0.3">
      <c r="A6244"/>
      <c r="B6244"/>
      <c r="C6244"/>
      <c r="D6244" s="145"/>
      <c r="E6244" s="146"/>
      <c r="F6244" s="1"/>
      <c r="G6244"/>
    </row>
    <row r="6245" spans="1:7" x14ac:dyDescent="0.3">
      <c r="A6245"/>
      <c r="B6245"/>
      <c r="C6245"/>
      <c r="D6245" s="145"/>
      <c r="E6245" s="146"/>
      <c r="F6245" s="1"/>
      <c r="G6245"/>
    </row>
    <row r="6246" spans="1:7" x14ac:dyDescent="0.3">
      <c r="A6246"/>
      <c r="B6246"/>
      <c r="C6246"/>
      <c r="D6246" s="145"/>
      <c r="E6246" s="146"/>
      <c r="F6246" s="1"/>
      <c r="G6246"/>
    </row>
    <row r="6247" spans="1:7" x14ac:dyDescent="0.3">
      <c r="A6247"/>
      <c r="B6247"/>
      <c r="C6247"/>
      <c r="D6247" s="145"/>
      <c r="E6247" s="146"/>
      <c r="F6247" s="1"/>
      <c r="G6247"/>
    </row>
    <row r="6248" spans="1:7" x14ac:dyDescent="0.3">
      <c r="A6248"/>
      <c r="B6248"/>
      <c r="C6248"/>
      <c r="D6248" s="145"/>
      <c r="E6248" s="146"/>
      <c r="F6248" s="1"/>
      <c r="G6248"/>
    </row>
    <row r="6249" spans="1:7" x14ac:dyDescent="0.3">
      <c r="A6249"/>
      <c r="B6249"/>
      <c r="C6249"/>
      <c r="D6249" s="145"/>
      <c r="E6249" s="146"/>
      <c r="F6249" s="1"/>
      <c r="G6249"/>
    </row>
    <row r="6250" spans="1:7" x14ac:dyDescent="0.3">
      <c r="A6250"/>
      <c r="B6250"/>
      <c r="C6250"/>
      <c r="D6250" s="145"/>
      <c r="E6250" s="146"/>
      <c r="F6250" s="1"/>
      <c r="G6250"/>
    </row>
    <row r="6251" spans="1:7" x14ac:dyDescent="0.3">
      <c r="A6251"/>
      <c r="B6251"/>
      <c r="C6251"/>
      <c r="D6251" s="145"/>
      <c r="E6251" s="146"/>
      <c r="F6251" s="1"/>
      <c r="G6251"/>
    </row>
    <row r="6252" spans="1:7" x14ac:dyDescent="0.3">
      <c r="A6252"/>
      <c r="B6252"/>
      <c r="C6252"/>
      <c r="D6252" s="145"/>
      <c r="E6252" s="146"/>
      <c r="F6252" s="1"/>
      <c r="G6252"/>
    </row>
    <row r="6253" spans="1:7" x14ac:dyDescent="0.3">
      <c r="A6253"/>
      <c r="B6253"/>
      <c r="C6253"/>
      <c r="D6253" s="145"/>
      <c r="E6253" s="146"/>
      <c r="F6253" s="1"/>
      <c r="G6253"/>
    </row>
    <row r="6254" spans="1:7" x14ac:dyDescent="0.3">
      <c r="A6254"/>
      <c r="B6254"/>
      <c r="C6254"/>
      <c r="D6254" s="145"/>
      <c r="E6254" s="146"/>
      <c r="F6254" s="1"/>
      <c r="G6254"/>
    </row>
    <row r="6255" spans="1:7" x14ac:dyDescent="0.3">
      <c r="A6255"/>
      <c r="B6255"/>
      <c r="C6255"/>
      <c r="D6255" s="145"/>
      <c r="E6255" s="146"/>
      <c r="F6255" s="1"/>
      <c r="G6255"/>
    </row>
    <row r="6256" spans="1:7" x14ac:dyDescent="0.3">
      <c r="A6256"/>
      <c r="B6256"/>
      <c r="C6256"/>
      <c r="D6256" s="145"/>
      <c r="E6256" s="146"/>
      <c r="F6256" s="1"/>
      <c r="G6256"/>
    </row>
    <row r="6257" spans="1:7" x14ac:dyDescent="0.3">
      <c r="A6257"/>
      <c r="B6257"/>
      <c r="C6257"/>
      <c r="D6257" s="145"/>
      <c r="E6257" s="146"/>
      <c r="F6257" s="1"/>
      <c r="G6257"/>
    </row>
    <row r="6258" spans="1:7" x14ac:dyDescent="0.3">
      <c r="A6258"/>
      <c r="B6258"/>
      <c r="C6258"/>
      <c r="D6258" s="145"/>
      <c r="E6258" s="146"/>
      <c r="F6258" s="1"/>
      <c r="G6258"/>
    </row>
    <row r="6259" spans="1:7" x14ac:dyDescent="0.3">
      <c r="A6259"/>
      <c r="B6259"/>
      <c r="C6259"/>
      <c r="D6259" s="145"/>
      <c r="E6259" s="146"/>
      <c r="F6259" s="1"/>
      <c r="G6259"/>
    </row>
    <row r="6260" spans="1:7" x14ac:dyDescent="0.3">
      <c r="A6260"/>
      <c r="B6260"/>
      <c r="C6260"/>
      <c r="D6260" s="145"/>
      <c r="E6260" s="146"/>
      <c r="F6260" s="1"/>
      <c r="G6260"/>
    </row>
    <row r="6261" spans="1:7" x14ac:dyDescent="0.3">
      <c r="A6261"/>
      <c r="B6261"/>
      <c r="C6261"/>
      <c r="D6261" s="145"/>
      <c r="E6261" s="146"/>
      <c r="F6261" s="1"/>
      <c r="G6261"/>
    </row>
    <row r="6262" spans="1:7" x14ac:dyDescent="0.3">
      <c r="A6262"/>
      <c r="B6262"/>
      <c r="C6262"/>
      <c r="D6262" s="145"/>
      <c r="E6262" s="146"/>
      <c r="F6262" s="1"/>
      <c r="G6262"/>
    </row>
    <row r="6263" spans="1:7" x14ac:dyDescent="0.3">
      <c r="A6263"/>
      <c r="B6263"/>
      <c r="C6263"/>
      <c r="D6263" s="145"/>
      <c r="E6263" s="146"/>
      <c r="F6263" s="1"/>
      <c r="G6263"/>
    </row>
    <row r="6264" spans="1:7" x14ac:dyDescent="0.3">
      <c r="A6264"/>
      <c r="B6264"/>
      <c r="C6264"/>
      <c r="D6264" s="145"/>
      <c r="E6264" s="146"/>
      <c r="F6264" s="1"/>
      <c r="G6264"/>
    </row>
    <row r="6265" spans="1:7" x14ac:dyDescent="0.3">
      <c r="A6265"/>
      <c r="B6265"/>
      <c r="C6265"/>
      <c r="D6265" s="145"/>
      <c r="E6265" s="146"/>
      <c r="F6265" s="1"/>
      <c r="G6265"/>
    </row>
    <row r="6266" spans="1:7" x14ac:dyDescent="0.3">
      <c r="A6266"/>
      <c r="B6266"/>
      <c r="C6266"/>
      <c r="D6266" s="145"/>
      <c r="E6266" s="146"/>
      <c r="F6266" s="1"/>
      <c r="G6266"/>
    </row>
    <row r="6267" spans="1:7" x14ac:dyDescent="0.3">
      <c r="A6267"/>
      <c r="B6267"/>
      <c r="C6267"/>
      <c r="D6267" s="145"/>
      <c r="E6267" s="146"/>
      <c r="F6267" s="1"/>
      <c r="G6267"/>
    </row>
    <row r="6268" spans="1:7" x14ac:dyDescent="0.3">
      <c r="A6268"/>
      <c r="B6268"/>
      <c r="C6268"/>
      <c r="D6268" s="145"/>
      <c r="E6268" s="146"/>
      <c r="F6268" s="1"/>
      <c r="G6268"/>
    </row>
    <row r="6269" spans="1:7" x14ac:dyDescent="0.3">
      <c r="A6269"/>
      <c r="B6269"/>
      <c r="C6269"/>
      <c r="D6269" s="145"/>
      <c r="E6269" s="146"/>
      <c r="F6269" s="1"/>
      <c r="G6269"/>
    </row>
    <row r="6270" spans="1:7" x14ac:dyDescent="0.3">
      <c r="A6270"/>
      <c r="B6270"/>
      <c r="C6270"/>
      <c r="D6270" s="145"/>
      <c r="E6270" s="146"/>
      <c r="F6270" s="1"/>
      <c r="G6270"/>
    </row>
    <row r="6271" spans="1:7" x14ac:dyDescent="0.3">
      <c r="A6271"/>
      <c r="B6271"/>
      <c r="C6271"/>
      <c r="D6271" s="145"/>
      <c r="E6271" s="146"/>
      <c r="F6271" s="1"/>
      <c r="G6271"/>
    </row>
    <row r="6272" spans="1:7" x14ac:dyDescent="0.3">
      <c r="A6272"/>
      <c r="B6272"/>
      <c r="C6272"/>
      <c r="D6272" s="145"/>
      <c r="E6272" s="146"/>
      <c r="F6272" s="1"/>
      <c r="G6272"/>
    </row>
    <row r="6273" spans="1:7" x14ac:dyDescent="0.3">
      <c r="A6273"/>
      <c r="B6273"/>
      <c r="C6273"/>
      <c r="D6273" s="145"/>
      <c r="E6273" s="146"/>
      <c r="F6273" s="1"/>
      <c r="G6273"/>
    </row>
    <row r="6274" spans="1:7" x14ac:dyDescent="0.3">
      <c r="A6274"/>
      <c r="B6274"/>
      <c r="C6274"/>
      <c r="D6274" s="145"/>
      <c r="E6274" s="146"/>
      <c r="F6274" s="1"/>
      <c r="G6274"/>
    </row>
    <row r="6275" spans="1:7" x14ac:dyDescent="0.3">
      <c r="A6275"/>
      <c r="B6275"/>
      <c r="C6275"/>
      <c r="D6275" s="145"/>
      <c r="E6275" s="146"/>
      <c r="F6275" s="1"/>
      <c r="G6275"/>
    </row>
    <row r="6276" spans="1:7" x14ac:dyDescent="0.3">
      <c r="A6276"/>
      <c r="B6276"/>
      <c r="C6276"/>
      <c r="D6276" s="145"/>
      <c r="E6276" s="146"/>
      <c r="F6276" s="1"/>
      <c r="G6276"/>
    </row>
    <row r="6277" spans="1:7" x14ac:dyDescent="0.3">
      <c r="A6277"/>
      <c r="B6277"/>
      <c r="C6277"/>
      <c r="D6277" s="145"/>
      <c r="E6277" s="146"/>
      <c r="F6277" s="1"/>
      <c r="G6277"/>
    </row>
    <row r="6278" spans="1:7" x14ac:dyDescent="0.3">
      <c r="A6278"/>
      <c r="B6278"/>
      <c r="C6278"/>
      <c r="D6278" s="145"/>
      <c r="E6278" s="146"/>
      <c r="F6278" s="1"/>
      <c r="G6278"/>
    </row>
    <row r="6279" spans="1:7" x14ac:dyDescent="0.3">
      <c r="A6279"/>
      <c r="B6279"/>
      <c r="C6279"/>
      <c r="D6279" s="145"/>
      <c r="E6279" s="146"/>
      <c r="F6279" s="1"/>
      <c r="G6279"/>
    </row>
    <row r="6280" spans="1:7" x14ac:dyDescent="0.3">
      <c r="A6280"/>
      <c r="B6280"/>
      <c r="C6280"/>
      <c r="D6280" s="145"/>
      <c r="E6280" s="146"/>
      <c r="F6280" s="1"/>
      <c r="G6280"/>
    </row>
    <row r="6281" spans="1:7" x14ac:dyDescent="0.3">
      <c r="A6281"/>
      <c r="B6281"/>
      <c r="C6281"/>
      <c r="D6281" s="145"/>
      <c r="E6281" s="146"/>
      <c r="F6281" s="1"/>
      <c r="G6281"/>
    </row>
    <row r="6282" spans="1:7" x14ac:dyDescent="0.3">
      <c r="A6282"/>
      <c r="B6282"/>
      <c r="C6282"/>
      <c r="D6282" s="145"/>
      <c r="E6282" s="146"/>
      <c r="F6282" s="1"/>
      <c r="G6282"/>
    </row>
    <row r="6283" spans="1:7" x14ac:dyDescent="0.3">
      <c r="A6283"/>
      <c r="B6283"/>
      <c r="C6283"/>
      <c r="D6283" s="145"/>
      <c r="E6283" s="146"/>
      <c r="F6283" s="1"/>
      <c r="G6283"/>
    </row>
    <row r="6284" spans="1:7" x14ac:dyDescent="0.3">
      <c r="A6284"/>
      <c r="B6284"/>
      <c r="C6284"/>
      <c r="D6284" s="145"/>
      <c r="E6284" s="146"/>
      <c r="F6284" s="1"/>
      <c r="G6284"/>
    </row>
    <row r="6285" spans="1:7" x14ac:dyDescent="0.3">
      <c r="A6285"/>
      <c r="B6285"/>
      <c r="C6285"/>
      <c r="D6285" s="145"/>
      <c r="E6285" s="146"/>
      <c r="F6285" s="1"/>
      <c r="G6285"/>
    </row>
    <row r="6286" spans="1:7" x14ac:dyDescent="0.3">
      <c r="A6286"/>
      <c r="B6286"/>
      <c r="C6286"/>
      <c r="D6286" s="145"/>
      <c r="E6286" s="146"/>
      <c r="F6286" s="1"/>
      <c r="G6286"/>
    </row>
    <row r="6287" spans="1:7" x14ac:dyDescent="0.3">
      <c r="A6287"/>
      <c r="B6287"/>
      <c r="C6287"/>
      <c r="D6287" s="145"/>
      <c r="E6287" s="146"/>
      <c r="F6287" s="1"/>
      <c r="G6287"/>
    </row>
    <row r="6288" spans="1:7" x14ac:dyDescent="0.3">
      <c r="A6288"/>
      <c r="B6288"/>
      <c r="C6288"/>
      <c r="D6288" s="145"/>
      <c r="E6288" s="146"/>
      <c r="F6288" s="1"/>
      <c r="G6288"/>
    </row>
    <row r="6289" spans="1:7" x14ac:dyDescent="0.3">
      <c r="A6289"/>
      <c r="B6289"/>
      <c r="C6289"/>
      <c r="D6289" s="145"/>
      <c r="E6289" s="146"/>
      <c r="F6289" s="1"/>
      <c r="G6289"/>
    </row>
    <row r="6290" spans="1:7" x14ac:dyDescent="0.3">
      <c r="A6290"/>
      <c r="B6290"/>
      <c r="C6290"/>
      <c r="D6290" s="145"/>
      <c r="E6290" s="146"/>
      <c r="F6290" s="1"/>
      <c r="G6290"/>
    </row>
    <row r="6291" spans="1:7" x14ac:dyDescent="0.3">
      <c r="A6291"/>
      <c r="B6291"/>
      <c r="C6291"/>
      <c r="D6291" s="145"/>
      <c r="E6291" s="146"/>
      <c r="F6291" s="1"/>
      <c r="G6291"/>
    </row>
    <row r="6292" spans="1:7" x14ac:dyDescent="0.3">
      <c r="A6292"/>
      <c r="B6292"/>
      <c r="C6292"/>
      <c r="D6292" s="145"/>
      <c r="E6292" s="146"/>
      <c r="F6292" s="1"/>
      <c r="G6292"/>
    </row>
    <row r="6293" spans="1:7" x14ac:dyDescent="0.3">
      <c r="A6293"/>
      <c r="B6293"/>
      <c r="C6293"/>
      <c r="D6293" s="145"/>
      <c r="E6293" s="146"/>
      <c r="F6293" s="1"/>
      <c r="G6293"/>
    </row>
    <row r="6294" spans="1:7" x14ac:dyDescent="0.3">
      <c r="A6294"/>
      <c r="B6294"/>
      <c r="C6294"/>
      <c r="D6294" s="145"/>
      <c r="E6294" s="146"/>
      <c r="F6294" s="1"/>
      <c r="G6294"/>
    </row>
    <row r="6295" spans="1:7" x14ac:dyDescent="0.3">
      <c r="A6295"/>
      <c r="B6295"/>
      <c r="C6295"/>
      <c r="D6295" s="145"/>
      <c r="E6295" s="146"/>
      <c r="F6295" s="1"/>
      <c r="G6295"/>
    </row>
    <row r="6296" spans="1:7" x14ac:dyDescent="0.3">
      <c r="A6296"/>
      <c r="B6296"/>
      <c r="C6296"/>
      <c r="D6296" s="145"/>
      <c r="E6296" s="146"/>
      <c r="F6296" s="1"/>
      <c r="G6296"/>
    </row>
    <row r="6297" spans="1:7" x14ac:dyDescent="0.3">
      <c r="A6297"/>
      <c r="B6297"/>
      <c r="C6297"/>
      <c r="D6297" s="145"/>
      <c r="E6297" s="146"/>
      <c r="F6297" s="1"/>
      <c r="G6297"/>
    </row>
    <row r="6298" spans="1:7" x14ac:dyDescent="0.3">
      <c r="A6298"/>
      <c r="B6298"/>
      <c r="C6298"/>
      <c r="D6298" s="145"/>
      <c r="E6298" s="146"/>
      <c r="F6298" s="1"/>
      <c r="G6298"/>
    </row>
    <row r="6299" spans="1:7" x14ac:dyDescent="0.3">
      <c r="A6299"/>
      <c r="B6299"/>
      <c r="C6299"/>
      <c r="D6299" s="145"/>
      <c r="E6299" s="146"/>
      <c r="F6299" s="1"/>
      <c r="G6299"/>
    </row>
    <row r="6300" spans="1:7" x14ac:dyDescent="0.3">
      <c r="A6300"/>
      <c r="B6300"/>
      <c r="C6300"/>
      <c r="D6300" s="145"/>
      <c r="E6300" s="146"/>
      <c r="F6300" s="1"/>
      <c r="G6300"/>
    </row>
    <row r="6301" spans="1:7" x14ac:dyDescent="0.3">
      <c r="A6301"/>
      <c r="B6301"/>
      <c r="C6301"/>
      <c r="D6301" s="145"/>
      <c r="E6301" s="146"/>
      <c r="F6301" s="1"/>
      <c r="G6301"/>
    </row>
    <row r="6302" spans="1:7" x14ac:dyDescent="0.3">
      <c r="A6302"/>
      <c r="B6302"/>
      <c r="C6302"/>
      <c r="D6302" s="145"/>
      <c r="E6302" s="146"/>
      <c r="F6302" s="1"/>
      <c r="G6302"/>
    </row>
    <row r="6303" spans="1:7" x14ac:dyDescent="0.3">
      <c r="A6303"/>
      <c r="B6303"/>
      <c r="C6303"/>
      <c r="D6303" s="145"/>
      <c r="E6303" s="146"/>
      <c r="F6303" s="1"/>
      <c r="G6303"/>
    </row>
    <row r="6304" spans="1:7" x14ac:dyDescent="0.3">
      <c r="A6304"/>
      <c r="B6304"/>
      <c r="C6304"/>
      <c r="D6304" s="145"/>
      <c r="E6304" s="146"/>
      <c r="F6304" s="1"/>
      <c r="G6304"/>
    </row>
    <row r="6305" spans="1:7" x14ac:dyDescent="0.3">
      <c r="A6305"/>
      <c r="B6305"/>
      <c r="C6305"/>
      <c r="D6305" s="145"/>
      <c r="E6305" s="146"/>
      <c r="F6305" s="1"/>
      <c r="G6305"/>
    </row>
    <row r="6306" spans="1:7" x14ac:dyDescent="0.3">
      <c r="A6306"/>
      <c r="B6306"/>
      <c r="C6306"/>
      <c r="D6306" s="145"/>
      <c r="E6306" s="146"/>
      <c r="F6306" s="1"/>
      <c r="G6306"/>
    </row>
    <row r="6307" spans="1:7" x14ac:dyDescent="0.3">
      <c r="A6307"/>
      <c r="B6307"/>
      <c r="C6307"/>
      <c r="D6307" s="145"/>
      <c r="E6307" s="146"/>
      <c r="F6307" s="1"/>
      <c r="G6307"/>
    </row>
    <row r="6308" spans="1:7" x14ac:dyDescent="0.3">
      <c r="A6308"/>
      <c r="B6308"/>
      <c r="C6308"/>
      <c r="D6308" s="145"/>
      <c r="E6308" s="146"/>
      <c r="F6308" s="1"/>
      <c r="G6308"/>
    </row>
    <row r="6309" spans="1:7" x14ac:dyDescent="0.3">
      <c r="A6309"/>
      <c r="B6309"/>
      <c r="C6309"/>
      <c r="D6309" s="145"/>
      <c r="E6309" s="146"/>
      <c r="F6309" s="1"/>
      <c r="G6309"/>
    </row>
    <row r="6310" spans="1:7" x14ac:dyDescent="0.3">
      <c r="A6310"/>
      <c r="B6310"/>
      <c r="C6310"/>
      <c r="D6310" s="145"/>
      <c r="E6310" s="146"/>
      <c r="F6310" s="1"/>
      <c r="G6310"/>
    </row>
    <row r="6311" spans="1:7" x14ac:dyDescent="0.3">
      <c r="A6311"/>
      <c r="B6311"/>
      <c r="C6311"/>
      <c r="D6311" s="145"/>
      <c r="E6311" s="146"/>
      <c r="F6311" s="1"/>
      <c r="G6311"/>
    </row>
    <row r="6312" spans="1:7" x14ac:dyDescent="0.3">
      <c r="A6312"/>
      <c r="B6312"/>
      <c r="C6312"/>
      <c r="D6312" s="145"/>
      <c r="E6312" s="146"/>
      <c r="F6312" s="1"/>
      <c r="G6312"/>
    </row>
    <row r="6313" spans="1:7" x14ac:dyDescent="0.3">
      <c r="A6313"/>
      <c r="B6313"/>
      <c r="C6313"/>
      <c r="D6313" s="145"/>
      <c r="E6313" s="146"/>
      <c r="F6313" s="1"/>
      <c r="G6313"/>
    </row>
    <row r="6314" spans="1:7" x14ac:dyDescent="0.3">
      <c r="A6314"/>
      <c r="B6314"/>
      <c r="C6314"/>
      <c r="D6314" s="145"/>
      <c r="E6314" s="146"/>
      <c r="F6314" s="1"/>
      <c r="G6314"/>
    </row>
    <row r="6315" spans="1:7" x14ac:dyDescent="0.3">
      <c r="A6315"/>
      <c r="B6315"/>
      <c r="C6315"/>
      <c r="D6315" s="145"/>
      <c r="E6315" s="146"/>
      <c r="F6315" s="1"/>
      <c r="G6315"/>
    </row>
    <row r="6316" spans="1:7" x14ac:dyDescent="0.3">
      <c r="A6316"/>
      <c r="B6316"/>
      <c r="C6316"/>
      <c r="D6316" s="145"/>
      <c r="E6316" s="146"/>
      <c r="F6316" s="1"/>
      <c r="G6316"/>
    </row>
    <row r="6317" spans="1:7" x14ac:dyDescent="0.3">
      <c r="A6317"/>
      <c r="B6317"/>
      <c r="C6317"/>
      <c r="D6317" s="145"/>
      <c r="E6317" s="146"/>
      <c r="F6317" s="1"/>
      <c r="G6317"/>
    </row>
    <row r="6318" spans="1:7" x14ac:dyDescent="0.3">
      <c r="A6318"/>
      <c r="B6318"/>
      <c r="C6318"/>
      <c r="D6318" s="145"/>
      <c r="E6318" s="146"/>
      <c r="F6318" s="1"/>
      <c r="G6318"/>
    </row>
    <row r="6319" spans="1:7" x14ac:dyDescent="0.3">
      <c r="A6319"/>
      <c r="B6319"/>
      <c r="C6319"/>
      <c r="D6319" s="145"/>
      <c r="E6319" s="146"/>
      <c r="F6319" s="1"/>
      <c r="G6319"/>
    </row>
    <row r="6320" spans="1:7" x14ac:dyDescent="0.3">
      <c r="A6320"/>
      <c r="B6320"/>
      <c r="C6320"/>
      <c r="D6320" s="145"/>
      <c r="E6320" s="146"/>
      <c r="F6320" s="1"/>
      <c r="G6320"/>
    </row>
    <row r="6321" spans="1:7" x14ac:dyDescent="0.3">
      <c r="A6321"/>
      <c r="B6321"/>
      <c r="C6321"/>
      <c r="D6321" s="145"/>
      <c r="E6321" s="146"/>
      <c r="F6321" s="1"/>
      <c r="G6321"/>
    </row>
    <row r="6322" spans="1:7" x14ac:dyDescent="0.3">
      <c r="A6322"/>
      <c r="B6322"/>
      <c r="C6322"/>
      <c r="D6322" s="145"/>
      <c r="E6322" s="146"/>
      <c r="F6322" s="1"/>
      <c r="G6322"/>
    </row>
    <row r="6323" spans="1:7" x14ac:dyDescent="0.3">
      <c r="A6323"/>
      <c r="B6323"/>
      <c r="C6323"/>
      <c r="D6323" s="145"/>
      <c r="E6323" s="146"/>
      <c r="F6323" s="1"/>
      <c r="G6323"/>
    </row>
    <row r="6324" spans="1:7" x14ac:dyDescent="0.3">
      <c r="A6324"/>
      <c r="B6324"/>
      <c r="C6324"/>
      <c r="D6324" s="145"/>
      <c r="E6324" s="146"/>
      <c r="F6324" s="1"/>
      <c r="G6324"/>
    </row>
    <row r="6325" spans="1:7" x14ac:dyDescent="0.3">
      <c r="A6325"/>
      <c r="B6325"/>
      <c r="C6325"/>
      <c r="D6325" s="145"/>
      <c r="E6325" s="146"/>
      <c r="F6325" s="1"/>
      <c r="G6325"/>
    </row>
    <row r="6326" spans="1:7" x14ac:dyDescent="0.3">
      <c r="A6326"/>
      <c r="B6326"/>
      <c r="C6326"/>
      <c r="D6326" s="145"/>
      <c r="E6326" s="146"/>
      <c r="F6326" s="1"/>
      <c r="G6326"/>
    </row>
    <row r="6327" spans="1:7" x14ac:dyDescent="0.3">
      <c r="A6327"/>
      <c r="B6327"/>
      <c r="C6327"/>
      <c r="D6327" s="145"/>
      <c r="E6327" s="146"/>
      <c r="F6327" s="1"/>
      <c r="G6327"/>
    </row>
    <row r="6328" spans="1:7" x14ac:dyDescent="0.3">
      <c r="A6328"/>
      <c r="B6328"/>
      <c r="C6328"/>
      <c r="D6328" s="145"/>
      <c r="E6328" s="146"/>
      <c r="F6328" s="1"/>
      <c r="G6328"/>
    </row>
    <row r="6329" spans="1:7" x14ac:dyDescent="0.3">
      <c r="A6329"/>
      <c r="B6329"/>
      <c r="C6329"/>
      <c r="D6329" s="145"/>
      <c r="E6329" s="146"/>
      <c r="F6329" s="1"/>
      <c r="G6329"/>
    </row>
    <row r="6330" spans="1:7" x14ac:dyDescent="0.3">
      <c r="A6330"/>
      <c r="B6330"/>
      <c r="C6330"/>
      <c r="D6330" s="145"/>
      <c r="E6330" s="146"/>
      <c r="F6330" s="1"/>
      <c r="G6330"/>
    </row>
    <row r="6331" spans="1:7" x14ac:dyDescent="0.3">
      <c r="A6331"/>
      <c r="B6331"/>
      <c r="C6331"/>
      <c r="D6331" s="145"/>
      <c r="E6331" s="146"/>
      <c r="F6331" s="1"/>
      <c r="G6331"/>
    </row>
    <row r="6332" spans="1:7" x14ac:dyDescent="0.3">
      <c r="A6332"/>
      <c r="B6332"/>
      <c r="C6332"/>
      <c r="D6332" s="145"/>
      <c r="E6332" s="146"/>
      <c r="F6332" s="1"/>
      <c r="G6332"/>
    </row>
    <row r="6333" spans="1:7" x14ac:dyDescent="0.3">
      <c r="A6333"/>
      <c r="B6333"/>
      <c r="C6333"/>
      <c r="D6333" s="145"/>
      <c r="E6333" s="146"/>
      <c r="F6333" s="1"/>
      <c r="G6333"/>
    </row>
    <row r="6334" spans="1:7" x14ac:dyDescent="0.3">
      <c r="A6334"/>
      <c r="B6334"/>
      <c r="C6334"/>
      <c r="D6334" s="145"/>
      <c r="E6334" s="146"/>
      <c r="F6334" s="1"/>
      <c r="G6334"/>
    </row>
    <row r="6335" spans="1:7" x14ac:dyDescent="0.3">
      <c r="A6335"/>
      <c r="B6335"/>
      <c r="C6335"/>
      <c r="D6335" s="145"/>
      <c r="E6335" s="146"/>
      <c r="F6335" s="1"/>
      <c r="G6335"/>
    </row>
    <row r="6336" spans="1:7" x14ac:dyDescent="0.3">
      <c r="A6336"/>
      <c r="B6336"/>
      <c r="C6336"/>
      <c r="D6336" s="145"/>
      <c r="E6336" s="146"/>
      <c r="F6336" s="1"/>
      <c r="G6336"/>
    </row>
    <row r="6337" spans="1:7" x14ac:dyDescent="0.3">
      <c r="A6337"/>
      <c r="B6337"/>
      <c r="C6337"/>
      <c r="D6337" s="145"/>
      <c r="E6337" s="146"/>
      <c r="F6337" s="1"/>
      <c r="G6337"/>
    </row>
    <row r="6338" spans="1:7" x14ac:dyDescent="0.3">
      <c r="A6338"/>
      <c r="B6338"/>
      <c r="C6338"/>
      <c r="D6338" s="145"/>
      <c r="E6338" s="146"/>
      <c r="F6338" s="1"/>
      <c r="G6338"/>
    </row>
    <row r="6339" spans="1:7" x14ac:dyDescent="0.3">
      <c r="A6339"/>
      <c r="B6339"/>
      <c r="C6339"/>
      <c r="D6339" s="145"/>
      <c r="E6339" s="146"/>
      <c r="F6339" s="1"/>
      <c r="G6339"/>
    </row>
    <row r="6340" spans="1:7" x14ac:dyDescent="0.3">
      <c r="A6340"/>
      <c r="B6340"/>
      <c r="C6340"/>
      <c r="D6340" s="145"/>
      <c r="E6340" s="146"/>
      <c r="F6340" s="1"/>
      <c r="G6340"/>
    </row>
    <row r="6341" spans="1:7" x14ac:dyDescent="0.3">
      <c r="A6341"/>
      <c r="B6341"/>
      <c r="C6341"/>
      <c r="D6341" s="145"/>
      <c r="E6341" s="146"/>
      <c r="F6341" s="1"/>
      <c r="G6341"/>
    </row>
    <row r="6342" spans="1:7" x14ac:dyDescent="0.3">
      <c r="A6342"/>
      <c r="B6342"/>
      <c r="C6342"/>
      <c r="D6342" s="145"/>
      <c r="E6342" s="146"/>
      <c r="F6342" s="1"/>
      <c r="G6342"/>
    </row>
    <row r="6343" spans="1:7" x14ac:dyDescent="0.3">
      <c r="A6343"/>
      <c r="B6343"/>
      <c r="C6343"/>
      <c r="D6343" s="145"/>
      <c r="E6343" s="146"/>
      <c r="F6343" s="1"/>
      <c r="G6343"/>
    </row>
    <row r="6344" spans="1:7" x14ac:dyDescent="0.3">
      <c r="A6344"/>
      <c r="B6344"/>
      <c r="C6344"/>
      <c r="D6344" s="145"/>
      <c r="E6344" s="146"/>
      <c r="F6344" s="1"/>
      <c r="G6344"/>
    </row>
    <row r="6345" spans="1:7" x14ac:dyDescent="0.3">
      <c r="A6345"/>
      <c r="B6345"/>
      <c r="C6345"/>
      <c r="D6345" s="145"/>
      <c r="E6345" s="146"/>
      <c r="F6345" s="1"/>
      <c r="G6345"/>
    </row>
    <row r="6346" spans="1:7" x14ac:dyDescent="0.3">
      <c r="A6346"/>
      <c r="B6346"/>
      <c r="C6346"/>
      <c r="D6346" s="145"/>
      <c r="E6346" s="146"/>
      <c r="F6346" s="1"/>
      <c r="G6346"/>
    </row>
    <row r="6347" spans="1:7" x14ac:dyDescent="0.3">
      <c r="A6347"/>
      <c r="B6347"/>
      <c r="C6347"/>
      <c r="D6347" s="145"/>
      <c r="E6347" s="146"/>
      <c r="F6347" s="1"/>
      <c r="G6347"/>
    </row>
    <row r="6348" spans="1:7" x14ac:dyDescent="0.3">
      <c r="A6348"/>
      <c r="B6348"/>
      <c r="C6348"/>
      <c r="D6348" s="145"/>
      <c r="E6348" s="146"/>
      <c r="F6348" s="1"/>
      <c r="G6348"/>
    </row>
    <row r="6349" spans="1:7" x14ac:dyDescent="0.3">
      <c r="A6349"/>
      <c r="B6349"/>
      <c r="C6349"/>
      <c r="D6349" s="145"/>
      <c r="E6349" s="146"/>
      <c r="F6349" s="1"/>
      <c r="G6349"/>
    </row>
    <row r="6350" spans="1:7" x14ac:dyDescent="0.3">
      <c r="A6350"/>
      <c r="B6350"/>
      <c r="C6350"/>
      <c r="D6350" s="145"/>
      <c r="E6350" s="146"/>
      <c r="F6350" s="1"/>
      <c r="G6350"/>
    </row>
    <row r="6351" spans="1:7" x14ac:dyDescent="0.3">
      <c r="A6351"/>
      <c r="B6351"/>
      <c r="C6351"/>
      <c r="D6351" s="145"/>
      <c r="E6351" s="146"/>
      <c r="F6351" s="1"/>
      <c r="G6351"/>
    </row>
    <row r="6352" spans="1:7" x14ac:dyDescent="0.3">
      <c r="A6352"/>
      <c r="B6352"/>
      <c r="C6352"/>
      <c r="D6352" s="145"/>
      <c r="E6352" s="146"/>
      <c r="F6352" s="1"/>
      <c r="G6352"/>
    </row>
    <row r="6353" spans="1:7" x14ac:dyDescent="0.3">
      <c r="A6353"/>
      <c r="B6353"/>
      <c r="C6353"/>
      <c r="D6353" s="145"/>
      <c r="E6353" s="146"/>
      <c r="F6353" s="1"/>
      <c r="G6353"/>
    </row>
    <row r="6354" spans="1:7" x14ac:dyDescent="0.3">
      <c r="A6354"/>
      <c r="B6354"/>
      <c r="C6354"/>
      <c r="D6354" s="145"/>
      <c r="E6354" s="146"/>
      <c r="F6354" s="1"/>
      <c r="G6354"/>
    </row>
    <row r="6355" spans="1:7" x14ac:dyDescent="0.3">
      <c r="A6355"/>
      <c r="B6355"/>
      <c r="C6355"/>
      <c r="D6355" s="145"/>
      <c r="E6355" s="146"/>
      <c r="F6355" s="1"/>
      <c r="G6355"/>
    </row>
    <row r="6356" spans="1:7" x14ac:dyDescent="0.3">
      <c r="A6356"/>
      <c r="B6356"/>
      <c r="C6356"/>
      <c r="D6356" s="145"/>
      <c r="E6356" s="146"/>
      <c r="F6356" s="1"/>
      <c r="G6356"/>
    </row>
    <row r="6357" spans="1:7" x14ac:dyDescent="0.3">
      <c r="A6357"/>
      <c r="B6357"/>
      <c r="C6357"/>
      <c r="D6357" s="145"/>
      <c r="E6357" s="146"/>
      <c r="F6357" s="1"/>
      <c r="G6357"/>
    </row>
    <row r="6358" spans="1:7" x14ac:dyDescent="0.3">
      <c r="A6358"/>
      <c r="B6358"/>
      <c r="C6358"/>
      <c r="D6358" s="145"/>
      <c r="E6358" s="146"/>
      <c r="F6358" s="1"/>
      <c r="G6358"/>
    </row>
    <row r="6359" spans="1:7" x14ac:dyDescent="0.3">
      <c r="A6359"/>
      <c r="B6359"/>
      <c r="C6359"/>
      <c r="D6359" s="145"/>
      <c r="E6359" s="146"/>
      <c r="F6359" s="1"/>
      <c r="G6359"/>
    </row>
    <row r="6360" spans="1:7" x14ac:dyDescent="0.3">
      <c r="A6360"/>
      <c r="B6360"/>
      <c r="C6360"/>
      <c r="D6360" s="145"/>
      <c r="E6360" s="146"/>
      <c r="F6360" s="1"/>
      <c r="G6360"/>
    </row>
    <row r="6361" spans="1:7" x14ac:dyDescent="0.3">
      <c r="A6361"/>
      <c r="B6361"/>
      <c r="C6361"/>
      <c r="D6361" s="145"/>
      <c r="E6361" s="146"/>
      <c r="F6361" s="1"/>
      <c r="G6361"/>
    </row>
    <row r="6362" spans="1:7" x14ac:dyDescent="0.3">
      <c r="A6362"/>
      <c r="B6362"/>
      <c r="C6362"/>
      <c r="D6362" s="145"/>
      <c r="E6362" s="146"/>
      <c r="F6362" s="1"/>
      <c r="G6362"/>
    </row>
    <row r="6363" spans="1:7" x14ac:dyDescent="0.3">
      <c r="A6363"/>
      <c r="B6363"/>
      <c r="C6363"/>
      <c r="D6363" s="145"/>
      <c r="E6363" s="146"/>
      <c r="F6363" s="1"/>
      <c r="G6363"/>
    </row>
    <row r="6364" spans="1:7" x14ac:dyDescent="0.3">
      <c r="A6364"/>
      <c r="B6364"/>
      <c r="C6364"/>
      <c r="D6364" s="145"/>
      <c r="E6364" s="146"/>
      <c r="F6364" s="1"/>
      <c r="G6364"/>
    </row>
    <row r="6365" spans="1:7" x14ac:dyDescent="0.3">
      <c r="A6365"/>
      <c r="B6365"/>
      <c r="C6365"/>
      <c r="D6365" s="145"/>
      <c r="E6365" s="146"/>
      <c r="F6365" s="1"/>
      <c r="G6365"/>
    </row>
    <row r="6366" spans="1:7" x14ac:dyDescent="0.3">
      <c r="A6366"/>
      <c r="B6366"/>
      <c r="C6366"/>
      <c r="D6366" s="145"/>
      <c r="E6366" s="146"/>
      <c r="F6366" s="1"/>
      <c r="G6366"/>
    </row>
    <row r="6367" spans="1:7" x14ac:dyDescent="0.3">
      <c r="A6367"/>
      <c r="B6367"/>
      <c r="C6367"/>
      <c r="D6367" s="145"/>
      <c r="E6367" s="146"/>
      <c r="F6367" s="1"/>
      <c r="G6367"/>
    </row>
    <row r="6368" spans="1:7" x14ac:dyDescent="0.3">
      <c r="A6368"/>
      <c r="B6368"/>
      <c r="C6368"/>
      <c r="D6368" s="145"/>
      <c r="E6368" s="146"/>
      <c r="F6368" s="1"/>
      <c r="G6368"/>
    </row>
    <row r="6369" spans="1:7" x14ac:dyDescent="0.3">
      <c r="A6369"/>
      <c r="B6369"/>
      <c r="C6369"/>
      <c r="D6369" s="145"/>
      <c r="E6369" s="146"/>
      <c r="F6369" s="1"/>
      <c r="G6369"/>
    </row>
    <row r="6370" spans="1:7" x14ac:dyDescent="0.3">
      <c r="A6370"/>
      <c r="B6370"/>
      <c r="C6370"/>
      <c r="D6370" s="145"/>
      <c r="E6370" s="146"/>
      <c r="F6370" s="1"/>
      <c r="G6370"/>
    </row>
    <row r="6371" spans="1:7" x14ac:dyDescent="0.3">
      <c r="A6371"/>
      <c r="B6371"/>
      <c r="C6371"/>
      <c r="D6371" s="145"/>
      <c r="E6371" s="146"/>
      <c r="F6371" s="1"/>
      <c r="G6371"/>
    </row>
    <row r="6372" spans="1:7" x14ac:dyDescent="0.3">
      <c r="A6372"/>
      <c r="B6372"/>
      <c r="C6372"/>
      <c r="D6372" s="145"/>
      <c r="E6372" s="146"/>
      <c r="F6372" s="1"/>
      <c r="G6372"/>
    </row>
    <row r="6373" spans="1:7" x14ac:dyDescent="0.3">
      <c r="A6373"/>
      <c r="B6373"/>
      <c r="C6373"/>
      <c r="D6373" s="145"/>
      <c r="E6373" s="146"/>
      <c r="F6373" s="1"/>
      <c r="G6373"/>
    </row>
    <row r="6374" spans="1:7" x14ac:dyDescent="0.3">
      <c r="A6374"/>
      <c r="B6374"/>
      <c r="C6374"/>
      <c r="D6374" s="145"/>
      <c r="E6374" s="146"/>
      <c r="F6374" s="1"/>
      <c r="G6374"/>
    </row>
    <row r="6375" spans="1:7" x14ac:dyDescent="0.3">
      <c r="A6375"/>
      <c r="B6375"/>
      <c r="C6375"/>
      <c r="D6375" s="145"/>
      <c r="E6375" s="146"/>
      <c r="F6375" s="1"/>
      <c r="G6375"/>
    </row>
    <row r="6376" spans="1:7" x14ac:dyDescent="0.3">
      <c r="A6376"/>
      <c r="B6376"/>
      <c r="C6376"/>
      <c r="D6376" s="145"/>
      <c r="E6376" s="146"/>
      <c r="F6376" s="1"/>
      <c r="G6376"/>
    </row>
    <row r="6377" spans="1:7" x14ac:dyDescent="0.3">
      <c r="A6377"/>
      <c r="B6377"/>
      <c r="C6377"/>
      <c r="D6377" s="145"/>
      <c r="E6377" s="146"/>
      <c r="F6377" s="1"/>
      <c r="G6377"/>
    </row>
    <row r="6378" spans="1:7" x14ac:dyDescent="0.3">
      <c r="A6378"/>
      <c r="B6378"/>
      <c r="C6378"/>
      <c r="D6378" s="145"/>
      <c r="E6378" s="146"/>
      <c r="F6378" s="1"/>
      <c r="G6378"/>
    </row>
    <row r="6379" spans="1:7" x14ac:dyDescent="0.3">
      <c r="A6379"/>
      <c r="B6379"/>
      <c r="C6379"/>
      <c r="D6379" s="145"/>
      <c r="E6379" s="146"/>
      <c r="F6379" s="1"/>
      <c r="G6379"/>
    </row>
    <row r="6380" spans="1:7" x14ac:dyDescent="0.3">
      <c r="A6380"/>
      <c r="B6380"/>
      <c r="C6380"/>
      <c r="D6380" s="145"/>
      <c r="E6380" s="146"/>
      <c r="F6380" s="1"/>
      <c r="G6380"/>
    </row>
    <row r="6381" spans="1:7" x14ac:dyDescent="0.3">
      <c r="A6381"/>
      <c r="B6381"/>
      <c r="C6381"/>
      <c r="D6381" s="145"/>
      <c r="E6381" s="146"/>
      <c r="F6381" s="1"/>
      <c r="G6381"/>
    </row>
    <row r="6382" spans="1:7" x14ac:dyDescent="0.3">
      <c r="A6382"/>
      <c r="B6382"/>
      <c r="C6382"/>
      <c r="D6382" s="145"/>
      <c r="E6382" s="146"/>
      <c r="F6382" s="1"/>
      <c r="G6382"/>
    </row>
    <row r="6383" spans="1:7" x14ac:dyDescent="0.3">
      <c r="A6383"/>
      <c r="B6383"/>
      <c r="C6383"/>
      <c r="D6383" s="145"/>
      <c r="E6383" s="146"/>
      <c r="F6383" s="1"/>
      <c r="G6383"/>
    </row>
    <row r="6384" spans="1:7" x14ac:dyDescent="0.3">
      <c r="A6384"/>
      <c r="B6384"/>
      <c r="C6384"/>
      <c r="D6384" s="145"/>
      <c r="E6384" s="146"/>
      <c r="F6384" s="1"/>
      <c r="G6384"/>
    </row>
    <row r="6385" spans="1:7" x14ac:dyDescent="0.3">
      <c r="A6385"/>
      <c r="B6385"/>
      <c r="C6385"/>
      <c r="D6385" s="145"/>
      <c r="E6385" s="146"/>
      <c r="F6385" s="1"/>
      <c r="G6385"/>
    </row>
    <row r="6386" spans="1:7" x14ac:dyDescent="0.3">
      <c r="A6386"/>
      <c r="B6386"/>
      <c r="C6386"/>
      <c r="D6386" s="145"/>
      <c r="E6386" s="146"/>
      <c r="F6386" s="1"/>
      <c r="G6386"/>
    </row>
    <row r="6387" spans="1:7" x14ac:dyDescent="0.3">
      <c r="A6387"/>
      <c r="B6387"/>
      <c r="C6387"/>
      <c r="D6387" s="145"/>
      <c r="E6387" s="146"/>
      <c r="F6387" s="1"/>
      <c r="G6387"/>
    </row>
    <row r="6388" spans="1:7" x14ac:dyDescent="0.3">
      <c r="A6388"/>
      <c r="B6388"/>
      <c r="C6388"/>
      <c r="D6388" s="145"/>
      <c r="E6388" s="146"/>
      <c r="F6388" s="1"/>
      <c r="G6388"/>
    </row>
    <row r="6389" spans="1:7" x14ac:dyDescent="0.3">
      <c r="A6389"/>
      <c r="B6389"/>
      <c r="C6389"/>
      <c r="D6389" s="145"/>
      <c r="E6389" s="146"/>
      <c r="F6389" s="1"/>
      <c r="G6389"/>
    </row>
    <row r="6390" spans="1:7" x14ac:dyDescent="0.3">
      <c r="A6390"/>
      <c r="B6390"/>
      <c r="C6390"/>
      <c r="D6390" s="145"/>
      <c r="E6390" s="146"/>
      <c r="F6390" s="1"/>
      <c r="G6390"/>
    </row>
    <row r="6391" spans="1:7" x14ac:dyDescent="0.3">
      <c r="A6391"/>
      <c r="B6391"/>
      <c r="C6391"/>
      <c r="D6391" s="145"/>
      <c r="E6391" s="146"/>
      <c r="F6391" s="1"/>
      <c r="G6391"/>
    </row>
    <row r="6392" spans="1:7" x14ac:dyDescent="0.3">
      <c r="A6392"/>
      <c r="B6392"/>
      <c r="C6392"/>
      <c r="D6392" s="145"/>
      <c r="E6392" s="146"/>
      <c r="F6392" s="1"/>
      <c r="G6392"/>
    </row>
    <row r="6393" spans="1:7" x14ac:dyDescent="0.3">
      <c r="A6393"/>
      <c r="B6393"/>
      <c r="C6393"/>
      <c r="D6393" s="145"/>
      <c r="E6393" s="146"/>
      <c r="F6393" s="1"/>
      <c r="G6393"/>
    </row>
    <row r="6394" spans="1:7" x14ac:dyDescent="0.3">
      <c r="A6394"/>
      <c r="B6394"/>
      <c r="C6394"/>
      <c r="D6394" s="145"/>
      <c r="E6394" s="146"/>
      <c r="F6394" s="1"/>
      <c r="G6394"/>
    </row>
    <row r="6395" spans="1:7" x14ac:dyDescent="0.3">
      <c r="A6395"/>
      <c r="B6395"/>
      <c r="C6395"/>
      <c r="D6395" s="145"/>
      <c r="E6395" s="146"/>
      <c r="F6395" s="1"/>
      <c r="G6395"/>
    </row>
    <row r="6396" spans="1:7" x14ac:dyDescent="0.3">
      <c r="A6396"/>
      <c r="B6396"/>
      <c r="C6396"/>
      <c r="D6396" s="145"/>
      <c r="E6396" s="146"/>
      <c r="F6396" s="1"/>
      <c r="G6396"/>
    </row>
    <row r="6397" spans="1:7" x14ac:dyDescent="0.3">
      <c r="A6397"/>
      <c r="B6397"/>
      <c r="C6397"/>
      <c r="D6397" s="145"/>
      <c r="E6397" s="146"/>
      <c r="F6397" s="1"/>
      <c r="G6397"/>
    </row>
    <row r="6398" spans="1:7" x14ac:dyDescent="0.3">
      <c r="A6398"/>
      <c r="B6398"/>
      <c r="C6398"/>
      <c r="D6398" s="145"/>
      <c r="E6398" s="146"/>
      <c r="F6398" s="1"/>
      <c r="G6398"/>
    </row>
    <row r="6399" spans="1:7" x14ac:dyDescent="0.3">
      <c r="A6399"/>
      <c r="B6399"/>
      <c r="C6399"/>
      <c r="D6399" s="145"/>
      <c r="E6399" s="146"/>
      <c r="F6399" s="1"/>
      <c r="G6399"/>
    </row>
    <row r="6400" spans="1:7" x14ac:dyDescent="0.3">
      <c r="A6400"/>
      <c r="B6400"/>
      <c r="C6400"/>
      <c r="D6400" s="145"/>
      <c r="E6400" s="146"/>
      <c r="F6400" s="1"/>
      <c r="G6400"/>
    </row>
    <row r="6401" spans="1:7" x14ac:dyDescent="0.3">
      <c r="A6401"/>
      <c r="B6401"/>
      <c r="C6401"/>
      <c r="D6401" s="145"/>
      <c r="E6401" s="146"/>
      <c r="F6401" s="1"/>
      <c r="G6401"/>
    </row>
    <row r="6402" spans="1:7" x14ac:dyDescent="0.3">
      <c r="A6402"/>
      <c r="B6402"/>
      <c r="C6402"/>
      <c r="D6402" s="145"/>
      <c r="E6402" s="146"/>
      <c r="F6402" s="1"/>
      <c r="G6402"/>
    </row>
    <row r="6403" spans="1:7" x14ac:dyDescent="0.3">
      <c r="A6403"/>
      <c r="B6403"/>
      <c r="C6403"/>
      <c r="D6403" s="145"/>
      <c r="E6403" s="146"/>
      <c r="F6403" s="1"/>
      <c r="G6403"/>
    </row>
    <row r="6404" spans="1:7" x14ac:dyDescent="0.3">
      <c r="A6404"/>
      <c r="B6404"/>
      <c r="C6404"/>
      <c r="D6404" s="145"/>
      <c r="E6404" s="146"/>
      <c r="F6404" s="1"/>
      <c r="G6404"/>
    </row>
    <row r="6405" spans="1:7" x14ac:dyDescent="0.3">
      <c r="A6405"/>
      <c r="B6405"/>
      <c r="C6405"/>
      <c r="D6405" s="145"/>
      <c r="E6405" s="146"/>
      <c r="F6405" s="1"/>
      <c r="G6405"/>
    </row>
    <row r="6406" spans="1:7" x14ac:dyDescent="0.3">
      <c r="A6406"/>
      <c r="B6406"/>
      <c r="C6406"/>
      <c r="D6406" s="145"/>
      <c r="E6406" s="146"/>
      <c r="F6406" s="1"/>
      <c r="G6406"/>
    </row>
    <row r="6407" spans="1:7" x14ac:dyDescent="0.3">
      <c r="A6407"/>
      <c r="B6407"/>
      <c r="C6407"/>
      <c r="D6407" s="145"/>
      <c r="E6407" s="146"/>
      <c r="F6407" s="1"/>
      <c r="G6407"/>
    </row>
    <row r="6408" spans="1:7" x14ac:dyDescent="0.3">
      <c r="A6408"/>
      <c r="B6408"/>
      <c r="C6408"/>
      <c r="D6408" s="145"/>
      <c r="E6408" s="146"/>
      <c r="F6408" s="1"/>
      <c r="G6408"/>
    </row>
    <row r="6409" spans="1:7" x14ac:dyDescent="0.3">
      <c r="A6409"/>
      <c r="B6409"/>
      <c r="C6409"/>
      <c r="D6409" s="145"/>
      <c r="E6409" s="146"/>
      <c r="F6409" s="1"/>
      <c r="G6409"/>
    </row>
    <row r="6410" spans="1:7" x14ac:dyDescent="0.3">
      <c r="A6410"/>
      <c r="B6410"/>
      <c r="C6410"/>
      <c r="D6410" s="145"/>
      <c r="E6410" s="146"/>
      <c r="F6410" s="1"/>
      <c r="G6410"/>
    </row>
    <row r="6411" spans="1:7" x14ac:dyDescent="0.3">
      <c r="A6411"/>
      <c r="B6411"/>
      <c r="C6411"/>
      <c r="D6411" s="145"/>
      <c r="E6411" s="146"/>
      <c r="F6411" s="1"/>
      <c r="G6411"/>
    </row>
    <row r="6412" spans="1:7" x14ac:dyDescent="0.3">
      <c r="A6412"/>
      <c r="B6412"/>
      <c r="C6412"/>
      <c r="D6412" s="145"/>
      <c r="E6412" s="146"/>
      <c r="F6412" s="1"/>
      <c r="G6412"/>
    </row>
    <row r="6413" spans="1:7" x14ac:dyDescent="0.3">
      <c r="A6413"/>
      <c r="B6413"/>
      <c r="C6413"/>
      <c r="D6413" s="145"/>
      <c r="E6413" s="146"/>
      <c r="F6413" s="1"/>
      <c r="G6413"/>
    </row>
    <row r="6414" spans="1:7" x14ac:dyDescent="0.3">
      <c r="A6414"/>
      <c r="B6414"/>
      <c r="C6414"/>
      <c r="D6414" s="145"/>
      <c r="E6414" s="146"/>
      <c r="F6414" s="1"/>
      <c r="G6414"/>
    </row>
    <row r="6415" spans="1:7" x14ac:dyDescent="0.3">
      <c r="A6415"/>
      <c r="B6415"/>
      <c r="C6415"/>
      <c r="D6415" s="145"/>
      <c r="E6415" s="146"/>
      <c r="F6415" s="1"/>
      <c r="G6415"/>
    </row>
    <row r="6416" spans="1:7" x14ac:dyDescent="0.3">
      <c r="A6416"/>
      <c r="B6416"/>
      <c r="C6416"/>
      <c r="D6416" s="145"/>
      <c r="E6416" s="146"/>
      <c r="F6416" s="1"/>
      <c r="G6416"/>
    </row>
    <row r="6417" spans="1:7" x14ac:dyDescent="0.3">
      <c r="A6417"/>
      <c r="B6417"/>
      <c r="C6417"/>
      <c r="D6417" s="145"/>
      <c r="E6417" s="146"/>
      <c r="F6417" s="1"/>
      <c r="G6417"/>
    </row>
    <row r="6418" spans="1:7" x14ac:dyDescent="0.3">
      <c r="A6418"/>
      <c r="B6418"/>
      <c r="C6418"/>
      <c r="D6418" s="145"/>
      <c r="E6418" s="146"/>
      <c r="F6418" s="1"/>
      <c r="G6418"/>
    </row>
    <row r="6419" spans="1:7" x14ac:dyDescent="0.3">
      <c r="A6419"/>
      <c r="B6419"/>
      <c r="C6419"/>
      <c r="D6419" s="145"/>
      <c r="E6419" s="146"/>
      <c r="F6419" s="1"/>
      <c r="G6419"/>
    </row>
    <row r="6420" spans="1:7" x14ac:dyDescent="0.3">
      <c r="A6420"/>
      <c r="B6420"/>
      <c r="C6420"/>
      <c r="D6420" s="145"/>
      <c r="E6420" s="146"/>
      <c r="F6420" s="1"/>
      <c r="G6420"/>
    </row>
    <row r="6421" spans="1:7" x14ac:dyDescent="0.3">
      <c r="A6421"/>
      <c r="B6421"/>
      <c r="C6421"/>
      <c r="D6421" s="145"/>
      <c r="E6421" s="146"/>
      <c r="F6421" s="1"/>
      <c r="G6421"/>
    </row>
    <row r="6422" spans="1:7" x14ac:dyDescent="0.3">
      <c r="A6422"/>
      <c r="B6422"/>
      <c r="C6422"/>
      <c r="D6422" s="145"/>
      <c r="E6422" s="146"/>
      <c r="F6422" s="1"/>
      <c r="G6422"/>
    </row>
    <row r="6423" spans="1:7" x14ac:dyDescent="0.3">
      <c r="A6423"/>
      <c r="B6423"/>
      <c r="C6423"/>
      <c r="D6423" s="145"/>
      <c r="E6423" s="146"/>
      <c r="F6423" s="1"/>
      <c r="G6423"/>
    </row>
    <row r="6424" spans="1:7" x14ac:dyDescent="0.3">
      <c r="A6424"/>
      <c r="B6424"/>
      <c r="C6424"/>
      <c r="D6424" s="145"/>
      <c r="E6424" s="146"/>
      <c r="F6424" s="1"/>
      <c r="G6424"/>
    </row>
    <row r="6425" spans="1:7" x14ac:dyDescent="0.3">
      <c r="A6425"/>
      <c r="B6425"/>
      <c r="C6425"/>
      <c r="D6425" s="145"/>
      <c r="E6425" s="146"/>
      <c r="F6425" s="1"/>
      <c r="G6425"/>
    </row>
    <row r="6426" spans="1:7" x14ac:dyDescent="0.3">
      <c r="A6426"/>
      <c r="B6426"/>
      <c r="C6426"/>
      <c r="D6426" s="145"/>
      <c r="E6426" s="146"/>
      <c r="F6426" s="1"/>
      <c r="G6426"/>
    </row>
    <row r="6427" spans="1:7" x14ac:dyDescent="0.3">
      <c r="A6427"/>
      <c r="B6427"/>
      <c r="C6427"/>
      <c r="D6427" s="145"/>
      <c r="E6427" s="146"/>
      <c r="F6427" s="1"/>
      <c r="G6427"/>
    </row>
    <row r="6428" spans="1:7" x14ac:dyDescent="0.3">
      <c r="A6428"/>
      <c r="B6428"/>
      <c r="C6428"/>
      <c r="D6428" s="145"/>
      <c r="E6428" s="146"/>
      <c r="F6428" s="1"/>
      <c r="G6428"/>
    </row>
    <row r="6429" spans="1:7" x14ac:dyDescent="0.3">
      <c r="A6429"/>
      <c r="B6429"/>
      <c r="C6429"/>
      <c r="D6429" s="145"/>
      <c r="E6429" s="146"/>
      <c r="F6429" s="1"/>
      <c r="G6429"/>
    </row>
    <row r="6430" spans="1:7" x14ac:dyDescent="0.3">
      <c r="A6430"/>
      <c r="B6430"/>
      <c r="C6430"/>
      <c r="D6430" s="145"/>
      <c r="E6430" s="146"/>
      <c r="F6430" s="1"/>
      <c r="G6430"/>
    </row>
    <row r="6431" spans="1:7" x14ac:dyDescent="0.3">
      <c r="A6431"/>
      <c r="B6431"/>
      <c r="C6431"/>
      <c r="D6431" s="145"/>
      <c r="E6431" s="146"/>
      <c r="F6431" s="1"/>
      <c r="G6431"/>
    </row>
    <row r="6432" spans="1:7" x14ac:dyDescent="0.3">
      <c r="A6432"/>
      <c r="B6432"/>
      <c r="C6432"/>
      <c r="D6432" s="145"/>
      <c r="E6432" s="146"/>
      <c r="F6432" s="1"/>
      <c r="G6432"/>
    </row>
    <row r="6433" spans="1:7" x14ac:dyDescent="0.3">
      <c r="A6433"/>
      <c r="B6433"/>
      <c r="C6433"/>
      <c r="D6433" s="145"/>
      <c r="E6433" s="146"/>
      <c r="F6433" s="1"/>
      <c r="G6433"/>
    </row>
    <row r="6434" spans="1:7" x14ac:dyDescent="0.3">
      <c r="A6434"/>
      <c r="B6434"/>
      <c r="C6434"/>
      <c r="D6434" s="145"/>
      <c r="E6434" s="146"/>
      <c r="F6434" s="1"/>
      <c r="G6434"/>
    </row>
    <row r="6435" spans="1:7" x14ac:dyDescent="0.3">
      <c r="A6435"/>
      <c r="B6435"/>
      <c r="C6435"/>
      <c r="D6435" s="145"/>
      <c r="E6435" s="146"/>
      <c r="F6435" s="1"/>
      <c r="G6435"/>
    </row>
    <row r="6436" spans="1:7" x14ac:dyDescent="0.3">
      <c r="A6436"/>
      <c r="B6436"/>
      <c r="C6436"/>
      <c r="D6436" s="145"/>
      <c r="E6436" s="146"/>
      <c r="F6436" s="1"/>
      <c r="G6436"/>
    </row>
    <row r="6437" spans="1:7" x14ac:dyDescent="0.3">
      <c r="A6437"/>
      <c r="B6437"/>
      <c r="C6437"/>
      <c r="D6437" s="145"/>
      <c r="E6437" s="146"/>
      <c r="F6437" s="1"/>
      <c r="G6437"/>
    </row>
    <row r="6438" spans="1:7" x14ac:dyDescent="0.3">
      <c r="A6438"/>
      <c r="B6438"/>
      <c r="C6438"/>
      <c r="D6438" s="145"/>
      <c r="E6438" s="146"/>
      <c r="F6438" s="1"/>
      <c r="G6438"/>
    </row>
    <row r="6439" spans="1:7" x14ac:dyDescent="0.3">
      <c r="A6439"/>
      <c r="B6439"/>
      <c r="C6439"/>
      <c r="D6439" s="145"/>
      <c r="E6439" s="146"/>
      <c r="F6439" s="1"/>
      <c r="G6439"/>
    </row>
    <row r="6440" spans="1:7" x14ac:dyDescent="0.3">
      <c r="A6440"/>
      <c r="B6440"/>
      <c r="C6440"/>
      <c r="D6440" s="145"/>
      <c r="E6440" s="146"/>
      <c r="F6440" s="1"/>
      <c r="G6440"/>
    </row>
    <row r="6441" spans="1:7" x14ac:dyDescent="0.3">
      <c r="A6441"/>
      <c r="B6441"/>
      <c r="C6441"/>
      <c r="D6441" s="145"/>
      <c r="E6441" s="146"/>
      <c r="F6441" s="1"/>
      <c r="G6441"/>
    </row>
    <row r="6442" spans="1:7" x14ac:dyDescent="0.3">
      <c r="A6442"/>
      <c r="B6442"/>
      <c r="C6442"/>
      <c r="D6442" s="145"/>
      <c r="E6442" s="146"/>
      <c r="F6442" s="1"/>
      <c r="G6442"/>
    </row>
    <row r="6443" spans="1:7" x14ac:dyDescent="0.3">
      <c r="A6443"/>
      <c r="B6443"/>
      <c r="C6443"/>
      <c r="D6443" s="145"/>
      <c r="E6443" s="146"/>
      <c r="F6443" s="1"/>
      <c r="G6443"/>
    </row>
    <row r="6444" spans="1:7" x14ac:dyDescent="0.3">
      <c r="A6444"/>
      <c r="B6444"/>
      <c r="C6444"/>
      <c r="D6444" s="145"/>
      <c r="E6444" s="146"/>
      <c r="F6444" s="1"/>
      <c r="G6444"/>
    </row>
    <row r="6445" spans="1:7" x14ac:dyDescent="0.3">
      <c r="A6445"/>
      <c r="B6445"/>
      <c r="C6445"/>
      <c r="D6445" s="145"/>
      <c r="E6445" s="146"/>
      <c r="F6445" s="1"/>
      <c r="G6445"/>
    </row>
    <row r="6446" spans="1:7" x14ac:dyDescent="0.3">
      <c r="A6446"/>
      <c r="B6446"/>
      <c r="C6446"/>
      <c r="D6446" s="145"/>
      <c r="E6446" s="146"/>
      <c r="F6446" s="1"/>
      <c r="G6446"/>
    </row>
    <row r="6447" spans="1:7" x14ac:dyDescent="0.3">
      <c r="A6447"/>
      <c r="B6447"/>
      <c r="C6447"/>
      <c r="D6447" s="145"/>
      <c r="E6447" s="146"/>
      <c r="F6447" s="1"/>
      <c r="G6447"/>
    </row>
    <row r="6448" spans="1:7" x14ac:dyDescent="0.3">
      <c r="A6448"/>
      <c r="B6448"/>
      <c r="C6448"/>
      <c r="D6448" s="145"/>
      <c r="E6448" s="146"/>
      <c r="F6448" s="1"/>
      <c r="G6448"/>
    </row>
    <row r="6449" spans="1:7" x14ac:dyDescent="0.3">
      <c r="A6449"/>
      <c r="B6449"/>
      <c r="C6449"/>
      <c r="D6449" s="145"/>
      <c r="E6449" s="146"/>
      <c r="F6449" s="1"/>
      <c r="G6449"/>
    </row>
    <row r="6450" spans="1:7" x14ac:dyDescent="0.3">
      <c r="A6450"/>
      <c r="B6450"/>
      <c r="C6450"/>
      <c r="D6450" s="145"/>
      <c r="E6450" s="146"/>
      <c r="F6450" s="1"/>
      <c r="G6450"/>
    </row>
    <row r="6451" spans="1:7" x14ac:dyDescent="0.3">
      <c r="A6451"/>
      <c r="B6451"/>
      <c r="C6451"/>
      <c r="D6451" s="145"/>
      <c r="E6451" s="146"/>
      <c r="F6451" s="1"/>
      <c r="G6451"/>
    </row>
    <row r="6452" spans="1:7" x14ac:dyDescent="0.3">
      <c r="A6452"/>
      <c r="B6452"/>
      <c r="C6452"/>
      <c r="D6452" s="145"/>
      <c r="E6452" s="146"/>
      <c r="F6452" s="1"/>
      <c r="G6452"/>
    </row>
    <row r="6453" spans="1:7" x14ac:dyDescent="0.3">
      <c r="A6453"/>
      <c r="B6453"/>
      <c r="C6453"/>
      <c r="D6453" s="145"/>
      <c r="E6453" s="146"/>
      <c r="F6453" s="1"/>
      <c r="G6453"/>
    </row>
    <row r="6454" spans="1:7" x14ac:dyDescent="0.3">
      <c r="A6454"/>
      <c r="B6454"/>
      <c r="C6454"/>
      <c r="D6454" s="145"/>
      <c r="E6454" s="146"/>
      <c r="F6454" s="1"/>
      <c r="G6454"/>
    </row>
    <row r="6455" spans="1:7" x14ac:dyDescent="0.3">
      <c r="A6455"/>
      <c r="B6455"/>
      <c r="C6455"/>
      <c r="D6455" s="145"/>
      <c r="E6455" s="146"/>
      <c r="F6455" s="1"/>
      <c r="G6455"/>
    </row>
    <row r="6456" spans="1:7" x14ac:dyDescent="0.3">
      <c r="A6456"/>
      <c r="B6456"/>
      <c r="C6456"/>
      <c r="D6456" s="145"/>
      <c r="E6456" s="146"/>
      <c r="F6456" s="1"/>
      <c r="G6456"/>
    </row>
    <row r="6457" spans="1:7" x14ac:dyDescent="0.3">
      <c r="A6457"/>
      <c r="B6457"/>
      <c r="C6457"/>
      <c r="D6457" s="145"/>
      <c r="E6457" s="146"/>
      <c r="F6457" s="1"/>
      <c r="G6457"/>
    </row>
    <row r="6458" spans="1:7" x14ac:dyDescent="0.3">
      <c r="A6458"/>
      <c r="B6458"/>
      <c r="C6458"/>
      <c r="D6458" s="145"/>
      <c r="E6458" s="146"/>
      <c r="F6458" s="1"/>
      <c r="G6458"/>
    </row>
    <row r="6459" spans="1:7" x14ac:dyDescent="0.3">
      <c r="A6459"/>
      <c r="B6459"/>
      <c r="C6459"/>
      <c r="D6459" s="145"/>
      <c r="E6459" s="146"/>
      <c r="F6459" s="1"/>
      <c r="G6459"/>
    </row>
    <row r="6460" spans="1:7" x14ac:dyDescent="0.3">
      <c r="A6460"/>
      <c r="B6460"/>
      <c r="C6460"/>
      <c r="D6460" s="145"/>
      <c r="E6460" s="146"/>
      <c r="F6460" s="1"/>
      <c r="G6460"/>
    </row>
    <row r="6461" spans="1:7" x14ac:dyDescent="0.3">
      <c r="A6461"/>
      <c r="B6461"/>
      <c r="C6461"/>
      <c r="D6461" s="145"/>
      <c r="E6461" s="146"/>
      <c r="F6461" s="1"/>
      <c r="G6461"/>
    </row>
    <row r="6462" spans="1:7" x14ac:dyDescent="0.3">
      <c r="A6462"/>
      <c r="B6462"/>
      <c r="C6462"/>
      <c r="D6462" s="145"/>
      <c r="E6462" s="146"/>
      <c r="F6462" s="1"/>
      <c r="G6462"/>
    </row>
    <row r="6463" spans="1:7" x14ac:dyDescent="0.3">
      <c r="A6463"/>
      <c r="B6463"/>
      <c r="C6463"/>
      <c r="D6463" s="145"/>
      <c r="E6463" s="146"/>
      <c r="F6463" s="1"/>
      <c r="G6463"/>
    </row>
    <row r="6464" spans="1:7" x14ac:dyDescent="0.3">
      <c r="A6464"/>
      <c r="B6464"/>
      <c r="C6464"/>
      <c r="D6464" s="145"/>
      <c r="E6464" s="146"/>
      <c r="F6464" s="1"/>
      <c r="G6464"/>
    </row>
    <row r="6465" spans="1:7" x14ac:dyDescent="0.3">
      <c r="A6465"/>
      <c r="B6465"/>
      <c r="C6465"/>
      <c r="D6465" s="145"/>
      <c r="E6465" s="146"/>
      <c r="F6465" s="1"/>
      <c r="G6465"/>
    </row>
    <row r="6466" spans="1:7" x14ac:dyDescent="0.3">
      <c r="A6466"/>
      <c r="B6466"/>
      <c r="C6466"/>
      <c r="D6466" s="145"/>
      <c r="E6466" s="146"/>
      <c r="F6466" s="1"/>
      <c r="G6466"/>
    </row>
    <row r="6467" spans="1:7" x14ac:dyDescent="0.3">
      <c r="A6467"/>
      <c r="B6467"/>
      <c r="C6467"/>
      <c r="D6467" s="145"/>
      <c r="E6467" s="146"/>
      <c r="F6467" s="1"/>
      <c r="G6467"/>
    </row>
    <row r="6468" spans="1:7" x14ac:dyDescent="0.3">
      <c r="A6468"/>
      <c r="B6468"/>
      <c r="C6468"/>
      <c r="D6468" s="145"/>
      <c r="E6468" s="146"/>
      <c r="F6468" s="1"/>
      <c r="G6468"/>
    </row>
    <row r="6469" spans="1:7" x14ac:dyDescent="0.3">
      <c r="A6469"/>
      <c r="B6469"/>
      <c r="C6469"/>
      <c r="D6469" s="145"/>
      <c r="E6469" s="146"/>
      <c r="F6469" s="1"/>
      <c r="G6469"/>
    </row>
    <row r="6470" spans="1:7" x14ac:dyDescent="0.3">
      <c r="A6470"/>
      <c r="B6470"/>
      <c r="C6470"/>
      <c r="D6470" s="145"/>
      <c r="E6470" s="146"/>
      <c r="F6470" s="1"/>
      <c r="G6470"/>
    </row>
    <row r="6471" spans="1:7" x14ac:dyDescent="0.3">
      <c r="A6471"/>
      <c r="B6471"/>
      <c r="C6471"/>
      <c r="D6471" s="145"/>
      <c r="E6471" s="146"/>
      <c r="F6471" s="1"/>
      <c r="G6471"/>
    </row>
    <row r="6472" spans="1:7" x14ac:dyDescent="0.3">
      <c r="A6472"/>
      <c r="B6472"/>
      <c r="C6472"/>
      <c r="D6472" s="145"/>
      <c r="E6472" s="146"/>
      <c r="F6472" s="1"/>
      <c r="G6472"/>
    </row>
    <row r="6473" spans="1:7" x14ac:dyDescent="0.3">
      <c r="A6473"/>
      <c r="B6473"/>
      <c r="C6473"/>
      <c r="D6473" s="145"/>
      <c r="E6473" s="146"/>
      <c r="F6473" s="1"/>
      <c r="G6473"/>
    </row>
    <row r="6474" spans="1:7" x14ac:dyDescent="0.3">
      <c r="A6474"/>
      <c r="B6474"/>
      <c r="C6474"/>
      <c r="D6474" s="145"/>
      <c r="E6474" s="146"/>
      <c r="F6474" s="1"/>
      <c r="G6474"/>
    </row>
    <row r="6475" spans="1:7" x14ac:dyDescent="0.3">
      <c r="A6475"/>
      <c r="B6475"/>
      <c r="C6475"/>
      <c r="D6475" s="145"/>
      <c r="E6475" s="146"/>
      <c r="F6475" s="1"/>
      <c r="G6475"/>
    </row>
    <row r="6476" spans="1:7" x14ac:dyDescent="0.3">
      <c r="A6476"/>
      <c r="B6476"/>
      <c r="C6476"/>
      <c r="D6476" s="145"/>
      <c r="E6476" s="146"/>
      <c r="F6476" s="1"/>
      <c r="G6476"/>
    </row>
    <row r="6477" spans="1:7" x14ac:dyDescent="0.3">
      <c r="A6477"/>
      <c r="B6477"/>
      <c r="C6477"/>
      <c r="D6477" s="145"/>
      <c r="E6477" s="146"/>
      <c r="F6477" s="1"/>
      <c r="G6477"/>
    </row>
    <row r="6478" spans="1:7" x14ac:dyDescent="0.3">
      <c r="A6478"/>
      <c r="B6478"/>
      <c r="C6478"/>
      <c r="D6478" s="145"/>
      <c r="E6478" s="146"/>
      <c r="F6478" s="1"/>
      <c r="G6478"/>
    </row>
    <row r="6479" spans="1:7" x14ac:dyDescent="0.3">
      <c r="A6479"/>
      <c r="B6479"/>
      <c r="C6479"/>
      <c r="D6479" s="145"/>
      <c r="E6479" s="146"/>
      <c r="F6479" s="1"/>
      <c r="G6479"/>
    </row>
    <row r="6480" spans="1:7" x14ac:dyDescent="0.3">
      <c r="A6480"/>
      <c r="B6480"/>
      <c r="C6480"/>
      <c r="D6480" s="145"/>
      <c r="E6480" s="146"/>
      <c r="F6480" s="1"/>
      <c r="G6480"/>
    </row>
    <row r="6481" spans="1:7" x14ac:dyDescent="0.3">
      <c r="A6481"/>
      <c r="B6481"/>
      <c r="C6481"/>
      <c r="D6481" s="145"/>
      <c r="E6481" s="146"/>
      <c r="F6481" s="1"/>
      <c r="G6481"/>
    </row>
    <row r="6482" spans="1:7" x14ac:dyDescent="0.3">
      <c r="A6482"/>
      <c r="B6482"/>
      <c r="C6482"/>
      <c r="D6482" s="145"/>
      <c r="E6482" s="146"/>
      <c r="F6482" s="1"/>
      <c r="G6482"/>
    </row>
    <row r="6483" spans="1:7" x14ac:dyDescent="0.3">
      <c r="A6483"/>
      <c r="B6483"/>
      <c r="C6483"/>
      <c r="D6483" s="145"/>
      <c r="E6483" s="146"/>
      <c r="F6483" s="1"/>
      <c r="G6483"/>
    </row>
    <row r="6484" spans="1:7" x14ac:dyDescent="0.3">
      <c r="A6484"/>
      <c r="B6484"/>
      <c r="C6484"/>
      <c r="D6484" s="145"/>
      <c r="E6484" s="146"/>
      <c r="F6484" s="1"/>
      <c r="G6484"/>
    </row>
    <row r="6485" spans="1:7" x14ac:dyDescent="0.3">
      <c r="A6485"/>
      <c r="B6485"/>
      <c r="C6485"/>
      <c r="D6485" s="145"/>
      <c r="E6485" s="146"/>
      <c r="F6485" s="1"/>
      <c r="G6485"/>
    </row>
    <row r="6486" spans="1:7" x14ac:dyDescent="0.3">
      <c r="A6486"/>
      <c r="B6486"/>
      <c r="C6486"/>
      <c r="D6486" s="145"/>
      <c r="E6486" s="146"/>
      <c r="F6486" s="1"/>
      <c r="G6486"/>
    </row>
    <row r="6487" spans="1:7" x14ac:dyDescent="0.3">
      <c r="A6487"/>
      <c r="B6487"/>
      <c r="C6487"/>
      <c r="D6487" s="145"/>
      <c r="E6487" s="146"/>
      <c r="F6487" s="1"/>
      <c r="G6487"/>
    </row>
    <row r="6488" spans="1:7" x14ac:dyDescent="0.3">
      <c r="A6488"/>
      <c r="B6488"/>
      <c r="C6488"/>
      <c r="D6488" s="145"/>
      <c r="E6488" s="146"/>
      <c r="F6488" s="1"/>
      <c r="G6488"/>
    </row>
    <row r="6489" spans="1:7" x14ac:dyDescent="0.3">
      <c r="A6489"/>
      <c r="B6489"/>
      <c r="C6489"/>
      <c r="D6489" s="145"/>
      <c r="E6489" s="146"/>
      <c r="F6489" s="1"/>
      <c r="G6489"/>
    </row>
    <row r="6490" spans="1:7" x14ac:dyDescent="0.3">
      <c r="A6490"/>
      <c r="B6490"/>
      <c r="C6490"/>
      <c r="D6490" s="145"/>
      <c r="E6490" s="146"/>
      <c r="F6490" s="1"/>
      <c r="G6490"/>
    </row>
    <row r="6491" spans="1:7" x14ac:dyDescent="0.3">
      <c r="A6491"/>
      <c r="B6491"/>
      <c r="C6491"/>
      <c r="D6491" s="145"/>
      <c r="E6491" s="146"/>
      <c r="F6491" s="1"/>
      <c r="G6491"/>
    </row>
    <row r="6492" spans="1:7" x14ac:dyDescent="0.3">
      <c r="A6492"/>
      <c r="B6492"/>
      <c r="C6492"/>
      <c r="D6492" s="145"/>
      <c r="E6492" s="146"/>
      <c r="F6492" s="1"/>
      <c r="G6492"/>
    </row>
    <row r="6493" spans="1:7" x14ac:dyDescent="0.3">
      <c r="A6493"/>
      <c r="B6493"/>
      <c r="C6493"/>
      <c r="D6493" s="145"/>
      <c r="E6493" s="146"/>
      <c r="F6493" s="1"/>
      <c r="G6493"/>
    </row>
    <row r="6494" spans="1:7" x14ac:dyDescent="0.3">
      <c r="A6494"/>
      <c r="B6494"/>
      <c r="C6494"/>
      <c r="D6494" s="145"/>
      <c r="E6494" s="146"/>
      <c r="F6494" s="1"/>
      <c r="G6494"/>
    </row>
    <row r="6495" spans="1:7" x14ac:dyDescent="0.3">
      <c r="A6495"/>
      <c r="B6495"/>
      <c r="C6495"/>
      <c r="D6495" s="145"/>
      <c r="E6495" s="146"/>
      <c r="F6495" s="1"/>
      <c r="G6495"/>
    </row>
    <row r="6496" spans="1:7" x14ac:dyDescent="0.3">
      <c r="A6496"/>
      <c r="B6496"/>
      <c r="C6496"/>
      <c r="D6496" s="145"/>
      <c r="E6496" s="146"/>
      <c r="F6496" s="1"/>
      <c r="G6496"/>
    </row>
    <row r="6497" spans="1:7" x14ac:dyDescent="0.3">
      <c r="A6497"/>
      <c r="B6497"/>
      <c r="C6497"/>
      <c r="D6497" s="145"/>
      <c r="E6497" s="146"/>
      <c r="F6497" s="1"/>
      <c r="G6497"/>
    </row>
    <row r="6498" spans="1:7" x14ac:dyDescent="0.3">
      <c r="A6498"/>
      <c r="B6498"/>
      <c r="C6498"/>
      <c r="D6498" s="145"/>
      <c r="E6498" s="146"/>
      <c r="F6498" s="1"/>
      <c r="G6498"/>
    </row>
    <row r="6499" spans="1:7" x14ac:dyDescent="0.3">
      <c r="A6499"/>
      <c r="B6499"/>
      <c r="C6499"/>
      <c r="D6499" s="145"/>
      <c r="E6499" s="146"/>
      <c r="F6499" s="1"/>
      <c r="G6499"/>
    </row>
    <row r="6500" spans="1:7" x14ac:dyDescent="0.3">
      <c r="A6500"/>
      <c r="B6500"/>
      <c r="C6500"/>
      <c r="D6500" s="145"/>
      <c r="E6500" s="146"/>
      <c r="F6500" s="1"/>
      <c r="G6500"/>
    </row>
    <row r="6501" spans="1:7" x14ac:dyDescent="0.3">
      <c r="A6501"/>
      <c r="B6501"/>
      <c r="C6501"/>
      <c r="D6501" s="145"/>
      <c r="E6501" s="146"/>
      <c r="F6501" s="1"/>
      <c r="G6501"/>
    </row>
    <row r="6502" spans="1:7" x14ac:dyDescent="0.3">
      <c r="A6502"/>
      <c r="B6502"/>
      <c r="C6502"/>
      <c r="D6502" s="145"/>
      <c r="E6502" s="146"/>
      <c r="F6502" s="1"/>
      <c r="G6502"/>
    </row>
    <row r="6503" spans="1:7" x14ac:dyDescent="0.3">
      <c r="A6503"/>
      <c r="B6503"/>
      <c r="C6503"/>
      <c r="D6503" s="145"/>
      <c r="E6503" s="146"/>
      <c r="F6503" s="1"/>
      <c r="G6503"/>
    </row>
    <row r="6504" spans="1:7" x14ac:dyDescent="0.3">
      <c r="A6504"/>
      <c r="B6504"/>
      <c r="C6504"/>
      <c r="D6504" s="145"/>
      <c r="E6504" s="146"/>
      <c r="F6504" s="1"/>
      <c r="G6504"/>
    </row>
    <row r="6505" spans="1:7" x14ac:dyDescent="0.3">
      <c r="A6505"/>
      <c r="B6505"/>
      <c r="C6505"/>
      <c r="D6505" s="145"/>
      <c r="E6505" s="146"/>
      <c r="F6505" s="1"/>
      <c r="G6505"/>
    </row>
    <row r="6506" spans="1:7" x14ac:dyDescent="0.3">
      <c r="A6506"/>
      <c r="B6506"/>
      <c r="C6506"/>
      <c r="D6506" s="145"/>
      <c r="E6506" s="146"/>
      <c r="F6506" s="1"/>
      <c r="G6506"/>
    </row>
    <row r="6507" spans="1:7" x14ac:dyDescent="0.3">
      <c r="A6507"/>
      <c r="B6507"/>
      <c r="C6507"/>
      <c r="D6507" s="145"/>
      <c r="E6507" s="146"/>
      <c r="F6507" s="1"/>
      <c r="G6507"/>
    </row>
    <row r="6508" spans="1:7" x14ac:dyDescent="0.3">
      <c r="A6508"/>
      <c r="B6508"/>
      <c r="C6508"/>
      <c r="D6508" s="145"/>
      <c r="E6508" s="146"/>
      <c r="F6508" s="1"/>
      <c r="G6508"/>
    </row>
    <row r="6509" spans="1:7" x14ac:dyDescent="0.3">
      <c r="A6509"/>
      <c r="B6509"/>
      <c r="C6509"/>
      <c r="D6509" s="145"/>
      <c r="E6509" s="146"/>
      <c r="F6509" s="1"/>
      <c r="G6509"/>
    </row>
    <row r="6510" spans="1:7" x14ac:dyDescent="0.3">
      <c r="A6510"/>
      <c r="B6510"/>
      <c r="C6510"/>
      <c r="D6510" s="145"/>
      <c r="E6510" s="146"/>
      <c r="F6510" s="1"/>
      <c r="G6510"/>
    </row>
    <row r="6511" spans="1:7" x14ac:dyDescent="0.3">
      <c r="A6511"/>
      <c r="B6511"/>
      <c r="C6511"/>
      <c r="D6511" s="145"/>
      <c r="E6511" s="146"/>
      <c r="F6511" s="1"/>
      <c r="G6511"/>
    </row>
    <row r="6512" spans="1:7" x14ac:dyDescent="0.3">
      <c r="A6512"/>
      <c r="B6512"/>
      <c r="C6512"/>
      <c r="D6512" s="145"/>
      <c r="E6512" s="146"/>
      <c r="F6512" s="1"/>
      <c r="G6512"/>
    </row>
    <row r="6513" spans="1:7" x14ac:dyDescent="0.3">
      <c r="A6513"/>
      <c r="B6513"/>
      <c r="C6513"/>
      <c r="D6513" s="145"/>
      <c r="E6513" s="146"/>
      <c r="F6513" s="1"/>
      <c r="G6513"/>
    </row>
    <row r="6514" spans="1:7" x14ac:dyDescent="0.3">
      <c r="A6514"/>
      <c r="B6514"/>
      <c r="C6514"/>
      <c r="D6514" s="145"/>
      <c r="E6514" s="146"/>
      <c r="F6514" s="1"/>
      <c r="G6514"/>
    </row>
    <row r="6515" spans="1:7" x14ac:dyDescent="0.3">
      <c r="A6515"/>
      <c r="B6515"/>
      <c r="C6515"/>
      <c r="D6515" s="145"/>
      <c r="E6515" s="146"/>
      <c r="F6515" s="1"/>
      <c r="G6515"/>
    </row>
    <row r="6516" spans="1:7" x14ac:dyDescent="0.3">
      <c r="A6516"/>
      <c r="B6516"/>
      <c r="C6516"/>
      <c r="D6516" s="145"/>
      <c r="E6516" s="146"/>
      <c r="F6516" s="1"/>
      <c r="G6516"/>
    </row>
    <row r="6517" spans="1:7" x14ac:dyDescent="0.3">
      <c r="A6517"/>
      <c r="B6517"/>
      <c r="C6517"/>
      <c r="D6517" s="145"/>
      <c r="E6517" s="146"/>
      <c r="F6517" s="1"/>
      <c r="G6517"/>
    </row>
    <row r="6518" spans="1:7" x14ac:dyDescent="0.3">
      <c r="A6518"/>
      <c r="B6518"/>
      <c r="C6518"/>
      <c r="D6518" s="145"/>
      <c r="E6518" s="146"/>
      <c r="F6518" s="1"/>
      <c r="G6518"/>
    </row>
    <row r="6519" spans="1:7" x14ac:dyDescent="0.3">
      <c r="A6519"/>
      <c r="B6519"/>
      <c r="C6519"/>
      <c r="D6519" s="145"/>
      <c r="E6519" s="146"/>
      <c r="F6519" s="1"/>
      <c r="G6519"/>
    </row>
    <row r="6520" spans="1:7" x14ac:dyDescent="0.3">
      <c r="A6520"/>
      <c r="B6520"/>
      <c r="C6520"/>
      <c r="D6520" s="145"/>
      <c r="E6520" s="146"/>
      <c r="F6520" s="1"/>
      <c r="G6520"/>
    </row>
    <row r="6521" spans="1:7" x14ac:dyDescent="0.3">
      <c r="A6521"/>
      <c r="B6521"/>
      <c r="C6521"/>
      <c r="D6521" s="145"/>
      <c r="E6521" s="146"/>
      <c r="F6521" s="1"/>
      <c r="G6521"/>
    </row>
    <row r="6522" spans="1:7" x14ac:dyDescent="0.3">
      <c r="A6522"/>
      <c r="B6522"/>
      <c r="C6522"/>
      <c r="D6522" s="145"/>
      <c r="E6522" s="146"/>
      <c r="F6522" s="1"/>
      <c r="G6522"/>
    </row>
    <row r="6523" spans="1:7" x14ac:dyDescent="0.3">
      <c r="A6523"/>
      <c r="B6523"/>
      <c r="C6523"/>
      <c r="D6523" s="145"/>
      <c r="E6523" s="146"/>
      <c r="F6523" s="1"/>
      <c r="G6523"/>
    </row>
    <row r="6524" spans="1:7" x14ac:dyDescent="0.3">
      <c r="A6524"/>
      <c r="B6524"/>
      <c r="C6524"/>
      <c r="D6524" s="145"/>
      <c r="E6524" s="146"/>
      <c r="F6524" s="1"/>
      <c r="G6524"/>
    </row>
    <row r="6525" spans="1:7" x14ac:dyDescent="0.3">
      <c r="A6525"/>
      <c r="B6525"/>
      <c r="C6525"/>
      <c r="D6525" s="145"/>
      <c r="E6525" s="146"/>
      <c r="F6525" s="1"/>
      <c r="G6525"/>
    </row>
    <row r="6526" spans="1:7" x14ac:dyDescent="0.3">
      <c r="A6526"/>
      <c r="B6526"/>
      <c r="C6526"/>
      <c r="D6526" s="145"/>
      <c r="E6526" s="146"/>
      <c r="F6526" s="1"/>
      <c r="G6526"/>
    </row>
    <row r="6527" spans="1:7" x14ac:dyDescent="0.3">
      <c r="A6527"/>
      <c r="B6527"/>
      <c r="C6527"/>
      <c r="D6527" s="145"/>
      <c r="E6527" s="146"/>
      <c r="F6527" s="1"/>
      <c r="G6527"/>
    </row>
    <row r="6528" spans="1:7" x14ac:dyDescent="0.3">
      <c r="A6528"/>
      <c r="B6528"/>
      <c r="C6528"/>
      <c r="D6528" s="145"/>
      <c r="E6528" s="146"/>
      <c r="F6528" s="1"/>
      <c r="G6528"/>
    </row>
    <row r="6529" spans="1:7" x14ac:dyDescent="0.3">
      <c r="A6529"/>
      <c r="B6529"/>
      <c r="C6529"/>
      <c r="D6529" s="145"/>
      <c r="E6529" s="146"/>
      <c r="F6529" s="1"/>
      <c r="G6529"/>
    </row>
    <row r="6530" spans="1:7" x14ac:dyDescent="0.3">
      <c r="A6530"/>
      <c r="B6530"/>
      <c r="C6530"/>
      <c r="D6530" s="145"/>
      <c r="E6530" s="146"/>
      <c r="F6530" s="1"/>
      <c r="G6530"/>
    </row>
    <row r="6531" spans="1:7" x14ac:dyDescent="0.3">
      <c r="A6531"/>
      <c r="B6531"/>
      <c r="C6531"/>
      <c r="D6531" s="145"/>
      <c r="E6531" s="146"/>
      <c r="F6531" s="1"/>
      <c r="G6531"/>
    </row>
    <row r="6532" spans="1:7" x14ac:dyDescent="0.3">
      <c r="A6532"/>
      <c r="B6532"/>
      <c r="C6532"/>
      <c r="D6532" s="145"/>
      <c r="E6532" s="146"/>
      <c r="F6532" s="1"/>
      <c r="G6532"/>
    </row>
    <row r="6533" spans="1:7" x14ac:dyDescent="0.3">
      <c r="A6533"/>
      <c r="B6533"/>
      <c r="C6533"/>
      <c r="D6533" s="145"/>
      <c r="E6533" s="146"/>
      <c r="F6533" s="1"/>
      <c r="G6533"/>
    </row>
    <row r="6534" spans="1:7" x14ac:dyDescent="0.3">
      <c r="A6534"/>
      <c r="B6534"/>
      <c r="C6534"/>
      <c r="D6534" s="145"/>
      <c r="E6534" s="146"/>
      <c r="F6534" s="1"/>
      <c r="G6534"/>
    </row>
    <row r="6535" spans="1:7" x14ac:dyDescent="0.3">
      <c r="A6535"/>
      <c r="B6535"/>
      <c r="C6535"/>
      <c r="D6535" s="145"/>
      <c r="E6535" s="146"/>
      <c r="F6535" s="1"/>
      <c r="G6535"/>
    </row>
    <row r="6536" spans="1:7" x14ac:dyDescent="0.3">
      <c r="A6536"/>
      <c r="B6536"/>
      <c r="C6536"/>
      <c r="D6536" s="145"/>
      <c r="E6536" s="146"/>
      <c r="F6536" s="1"/>
      <c r="G6536"/>
    </row>
    <row r="6537" spans="1:7" x14ac:dyDescent="0.3">
      <c r="A6537"/>
      <c r="B6537"/>
      <c r="C6537"/>
      <c r="D6537" s="145"/>
      <c r="E6537" s="146"/>
      <c r="F6537" s="1"/>
      <c r="G6537"/>
    </row>
    <row r="6538" spans="1:7" x14ac:dyDescent="0.3">
      <c r="A6538"/>
      <c r="B6538"/>
      <c r="C6538"/>
      <c r="D6538" s="145"/>
      <c r="E6538" s="146"/>
      <c r="F6538" s="1"/>
      <c r="G6538"/>
    </row>
    <row r="6539" spans="1:7" x14ac:dyDescent="0.3">
      <c r="A6539"/>
      <c r="B6539"/>
      <c r="C6539"/>
      <c r="D6539" s="145"/>
      <c r="E6539" s="146"/>
      <c r="F6539" s="1"/>
      <c r="G6539"/>
    </row>
    <row r="6540" spans="1:7" x14ac:dyDescent="0.3">
      <c r="A6540"/>
      <c r="B6540"/>
      <c r="C6540"/>
      <c r="D6540" s="145"/>
      <c r="E6540" s="146"/>
      <c r="F6540" s="1"/>
      <c r="G6540"/>
    </row>
    <row r="6541" spans="1:7" x14ac:dyDescent="0.3">
      <c r="A6541"/>
      <c r="B6541"/>
      <c r="C6541"/>
      <c r="D6541" s="145"/>
      <c r="E6541" s="146"/>
      <c r="F6541" s="1"/>
      <c r="G6541"/>
    </row>
    <row r="6542" spans="1:7" x14ac:dyDescent="0.3">
      <c r="A6542"/>
      <c r="B6542"/>
      <c r="C6542"/>
      <c r="D6542" s="145"/>
      <c r="E6542" s="146"/>
      <c r="F6542" s="1"/>
      <c r="G6542"/>
    </row>
    <row r="6543" spans="1:7" x14ac:dyDescent="0.3">
      <c r="A6543"/>
      <c r="B6543"/>
      <c r="C6543"/>
      <c r="D6543" s="145"/>
      <c r="E6543" s="146"/>
      <c r="F6543" s="1"/>
      <c r="G6543"/>
    </row>
    <row r="6544" spans="1:7" x14ac:dyDescent="0.3">
      <c r="A6544"/>
      <c r="B6544"/>
      <c r="C6544"/>
      <c r="D6544" s="145"/>
      <c r="E6544" s="146"/>
      <c r="F6544" s="1"/>
      <c r="G6544"/>
    </row>
    <row r="6545" spans="1:7" x14ac:dyDescent="0.3">
      <c r="A6545"/>
      <c r="B6545"/>
      <c r="C6545"/>
      <c r="D6545" s="145"/>
      <c r="E6545" s="146"/>
      <c r="F6545" s="1"/>
      <c r="G6545"/>
    </row>
    <row r="6546" spans="1:7" x14ac:dyDescent="0.3">
      <c r="A6546"/>
      <c r="B6546"/>
      <c r="C6546"/>
      <c r="D6546" s="145"/>
      <c r="E6546" s="146"/>
      <c r="F6546" s="1"/>
      <c r="G6546"/>
    </row>
    <row r="6547" spans="1:7" x14ac:dyDescent="0.3">
      <c r="A6547"/>
      <c r="B6547"/>
      <c r="C6547"/>
      <c r="D6547" s="145"/>
      <c r="E6547" s="146"/>
      <c r="F6547" s="1"/>
      <c r="G6547"/>
    </row>
    <row r="6548" spans="1:7" x14ac:dyDescent="0.3">
      <c r="A6548"/>
      <c r="B6548"/>
      <c r="C6548"/>
      <c r="D6548" s="145"/>
      <c r="E6548" s="146"/>
      <c r="F6548" s="1"/>
      <c r="G6548"/>
    </row>
    <row r="6549" spans="1:7" x14ac:dyDescent="0.3">
      <c r="A6549"/>
      <c r="B6549"/>
      <c r="C6549"/>
      <c r="D6549" s="145"/>
      <c r="E6549" s="146"/>
      <c r="F6549" s="1"/>
      <c r="G6549"/>
    </row>
    <row r="6550" spans="1:7" x14ac:dyDescent="0.3">
      <c r="A6550"/>
      <c r="B6550"/>
      <c r="C6550"/>
      <c r="D6550" s="145"/>
      <c r="E6550" s="146"/>
      <c r="F6550" s="1"/>
      <c r="G6550"/>
    </row>
    <row r="6551" spans="1:7" x14ac:dyDescent="0.3">
      <c r="A6551"/>
      <c r="B6551"/>
      <c r="C6551"/>
      <c r="D6551" s="145"/>
      <c r="E6551" s="146"/>
      <c r="F6551" s="1"/>
      <c r="G6551"/>
    </row>
    <row r="6552" spans="1:7" x14ac:dyDescent="0.3">
      <c r="A6552"/>
      <c r="B6552"/>
      <c r="C6552"/>
      <c r="D6552" s="145"/>
      <c r="E6552" s="146"/>
      <c r="F6552" s="1"/>
      <c r="G6552"/>
    </row>
    <row r="6553" spans="1:7" x14ac:dyDescent="0.3">
      <c r="A6553"/>
      <c r="B6553"/>
      <c r="C6553"/>
      <c r="D6553" s="145"/>
      <c r="E6553" s="146"/>
      <c r="F6553" s="1"/>
      <c r="G6553"/>
    </row>
    <row r="6554" spans="1:7" x14ac:dyDescent="0.3">
      <c r="A6554"/>
      <c r="B6554"/>
      <c r="C6554"/>
      <c r="D6554" s="145"/>
      <c r="E6554" s="146"/>
      <c r="F6554" s="1"/>
      <c r="G6554"/>
    </row>
    <row r="6555" spans="1:7" x14ac:dyDescent="0.3">
      <c r="A6555"/>
      <c r="B6555"/>
      <c r="C6555"/>
      <c r="D6555" s="145"/>
      <c r="E6555" s="146"/>
      <c r="F6555" s="1"/>
      <c r="G6555"/>
    </row>
    <row r="6556" spans="1:7" x14ac:dyDescent="0.3">
      <c r="A6556"/>
      <c r="B6556"/>
      <c r="C6556"/>
      <c r="D6556" s="145"/>
      <c r="E6556" s="146"/>
      <c r="F6556" s="1"/>
      <c r="G6556"/>
    </row>
    <row r="6557" spans="1:7" x14ac:dyDescent="0.3">
      <c r="A6557"/>
      <c r="B6557"/>
      <c r="C6557"/>
      <c r="D6557" s="145"/>
      <c r="E6557" s="146"/>
      <c r="F6557" s="1"/>
      <c r="G6557"/>
    </row>
    <row r="6558" spans="1:7" x14ac:dyDescent="0.3">
      <c r="A6558"/>
      <c r="B6558"/>
      <c r="C6558"/>
      <c r="D6558" s="145"/>
      <c r="E6558" s="146"/>
      <c r="F6558" s="1"/>
      <c r="G6558"/>
    </row>
    <row r="6559" spans="1:7" x14ac:dyDescent="0.3">
      <c r="A6559"/>
      <c r="B6559"/>
      <c r="C6559"/>
      <c r="D6559" s="145"/>
      <c r="E6559" s="146"/>
      <c r="F6559" s="1"/>
      <c r="G6559"/>
    </row>
    <row r="6560" spans="1:7" x14ac:dyDescent="0.3">
      <c r="A6560"/>
      <c r="B6560"/>
      <c r="C6560"/>
      <c r="D6560" s="145"/>
      <c r="E6560" s="146"/>
      <c r="F6560" s="1"/>
      <c r="G6560"/>
    </row>
    <row r="6561" spans="1:7" x14ac:dyDescent="0.3">
      <c r="A6561"/>
      <c r="B6561"/>
      <c r="C6561"/>
      <c r="D6561" s="145"/>
      <c r="E6561" s="146"/>
      <c r="F6561" s="1"/>
      <c r="G6561"/>
    </row>
    <row r="6562" spans="1:7" x14ac:dyDescent="0.3">
      <c r="A6562"/>
      <c r="B6562"/>
      <c r="C6562"/>
      <c r="D6562" s="145"/>
      <c r="E6562" s="146"/>
      <c r="F6562" s="1"/>
      <c r="G6562"/>
    </row>
    <row r="6563" spans="1:7" x14ac:dyDescent="0.3">
      <c r="A6563"/>
      <c r="B6563"/>
      <c r="C6563"/>
      <c r="D6563" s="145"/>
      <c r="E6563" s="146"/>
      <c r="F6563" s="1"/>
      <c r="G6563"/>
    </row>
    <row r="6564" spans="1:7" x14ac:dyDescent="0.3">
      <c r="A6564"/>
      <c r="B6564"/>
      <c r="C6564"/>
      <c r="D6564" s="145"/>
      <c r="E6564" s="146"/>
      <c r="F6564" s="1"/>
      <c r="G6564"/>
    </row>
    <row r="6565" spans="1:7" x14ac:dyDescent="0.3">
      <c r="A6565"/>
      <c r="B6565"/>
      <c r="C6565"/>
      <c r="D6565" s="145"/>
      <c r="E6565" s="146"/>
      <c r="F6565" s="1"/>
      <c r="G6565"/>
    </row>
    <row r="6566" spans="1:7" x14ac:dyDescent="0.3">
      <c r="A6566"/>
      <c r="B6566"/>
      <c r="C6566"/>
      <c r="D6566" s="145"/>
      <c r="E6566" s="146"/>
      <c r="F6566" s="1"/>
      <c r="G6566"/>
    </row>
    <row r="6567" spans="1:7" x14ac:dyDescent="0.3">
      <c r="A6567"/>
      <c r="B6567"/>
      <c r="C6567"/>
      <c r="D6567" s="145"/>
      <c r="E6567" s="146"/>
      <c r="F6567" s="1"/>
      <c r="G6567"/>
    </row>
    <row r="6568" spans="1:7" x14ac:dyDescent="0.3">
      <c r="A6568"/>
      <c r="B6568"/>
      <c r="C6568"/>
      <c r="D6568" s="145"/>
      <c r="E6568" s="146"/>
      <c r="F6568" s="1"/>
      <c r="G6568"/>
    </row>
    <row r="6569" spans="1:7" x14ac:dyDescent="0.3">
      <c r="A6569"/>
      <c r="B6569"/>
      <c r="C6569"/>
      <c r="D6569" s="145"/>
      <c r="E6569" s="146"/>
      <c r="F6569" s="1"/>
      <c r="G6569"/>
    </row>
    <row r="6570" spans="1:7" x14ac:dyDescent="0.3">
      <c r="A6570"/>
      <c r="B6570"/>
      <c r="C6570"/>
      <c r="D6570" s="145"/>
      <c r="E6570" s="146"/>
      <c r="F6570" s="1"/>
      <c r="G6570"/>
    </row>
    <row r="6571" spans="1:7" x14ac:dyDescent="0.3">
      <c r="A6571"/>
      <c r="B6571"/>
      <c r="C6571"/>
      <c r="D6571" s="145"/>
      <c r="E6571" s="146"/>
      <c r="F6571" s="1"/>
      <c r="G6571"/>
    </row>
    <row r="6572" spans="1:7" x14ac:dyDescent="0.3">
      <c r="A6572"/>
      <c r="B6572"/>
      <c r="C6572"/>
      <c r="D6572" s="145"/>
      <c r="E6572" s="146"/>
      <c r="F6572" s="1"/>
      <c r="G6572"/>
    </row>
    <row r="6573" spans="1:7" x14ac:dyDescent="0.3">
      <c r="A6573"/>
      <c r="B6573"/>
      <c r="C6573"/>
      <c r="D6573" s="145"/>
      <c r="E6573" s="146"/>
      <c r="F6573" s="1"/>
      <c r="G6573"/>
    </row>
    <row r="6574" spans="1:7" x14ac:dyDescent="0.3">
      <c r="A6574"/>
      <c r="B6574"/>
      <c r="C6574"/>
      <c r="D6574" s="145"/>
      <c r="E6574" s="146"/>
      <c r="F6574" s="1"/>
      <c r="G6574"/>
    </row>
    <row r="6575" spans="1:7" x14ac:dyDescent="0.3">
      <c r="A6575"/>
      <c r="B6575"/>
      <c r="C6575"/>
      <c r="D6575" s="145"/>
      <c r="E6575" s="146"/>
      <c r="F6575" s="1"/>
      <c r="G6575"/>
    </row>
    <row r="6576" spans="1:7" x14ac:dyDescent="0.3">
      <c r="A6576"/>
      <c r="B6576"/>
      <c r="C6576"/>
      <c r="D6576" s="145"/>
      <c r="E6576" s="146"/>
      <c r="F6576" s="1"/>
      <c r="G6576"/>
    </row>
    <row r="6577" spans="1:7" x14ac:dyDescent="0.3">
      <c r="A6577"/>
      <c r="B6577"/>
      <c r="C6577"/>
      <c r="D6577" s="145"/>
      <c r="E6577" s="146"/>
      <c r="F6577" s="1"/>
      <c r="G6577"/>
    </row>
    <row r="6578" spans="1:7" x14ac:dyDescent="0.3">
      <c r="A6578"/>
      <c r="B6578"/>
      <c r="C6578"/>
      <c r="D6578" s="145"/>
      <c r="E6578" s="146"/>
      <c r="F6578" s="1"/>
      <c r="G6578"/>
    </row>
    <row r="6579" spans="1:7" x14ac:dyDescent="0.3">
      <c r="A6579"/>
      <c r="B6579"/>
      <c r="C6579"/>
      <c r="D6579" s="145"/>
      <c r="E6579" s="146"/>
      <c r="F6579" s="1"/>
      <c r="G6579"/>
    </row>
    <row r="6580" spans="1:7" x14ac:dyDescent="0.3">
      <c r="A6580"/>
      <c r="B6580"/>
      <c r="C6580"/>
      <c r="D6580" s="145"/>
      <c r="E6580" s="146"/>
      <c r="F6580" s="1"/>
      <c r="G6580"/>
    </row>
    <row r="6581" spans="1:7" x14ac:dyDescent="0.3">
      <c r="A6581"/>
      <c r="B6581"/>
      <c r="C6581"/>
      <c r="D6581" s="145"/>
      <c r="E6581" s="146"/>
      <c r="F6581" s="1"/>
      <c r="G6581"/>
    </row>
    <row r="6582" spans="1:7" x14ac:dyDescent="0.3">
      <c r="A6582"/>
      <c r="B6582"/>
      <c r="C6582"/>
      <c r="D6582" s="145"/>
      <c r="E6582" s="146"/>
      <c r="F6582" s="1"/>
      <c r="G6582"/>
    </row>
    <row r="6583" spans="1:7" x14ac:dyDescent="0.3">
      <c r="A6583"/>
      <c r="B6583"/>
      <c r="C6583"/>
      <c r="D6583" s="145"/>
      <c r="E6583" s="146"/>
      <c r="F6583" s="1"/>
      <c r="G6583"/>
    </row>
    <row r="6584" spans="1:7" x14ac:dyDescent="0.3">
      <c r="A6584"/>
      <c r="B6584"/>
      <c r="C6584"/>
      <c r="D6584" s="145"/>
      <c r="E6584" s="146"/>
      <c r="F6584" s="1"/>
      <c r="G6584"/>
    </row>
    <row r="6585" spans="1:7" x14ac:dyDescent="0.3">
      <c r="A6585"/>
      <c r="B6585"/>
      <c r="C6585"/>
      <c r="D6585" s="145"/>
      <c r="E6585" s="146"/>
      <c r="F6585" s="1"/>
      <c r="G6585"/>
    </row>
    <row r="6586" spans="1:7" x14ac:dyDescent="0.3">
      <c r="A6586"/>
      <c r="B6586"/>
      <c r="C6586"/>
      <c r="D6586" s="145"/>
      <c r="E6586" s="146"/>
      <c r="F6586" s="1"/>
      <c r="G6586"/>
    </row>
    <row r="6587" spans="1:7" x14ac:dyDescent="0.3">
      <c r="A6587"/>
      <c r="B6587"/>
      <c r="C6587"/>
      <c r="D6587" s="145"/>
      <c r="E6587" s="146"/>
      <c r="F6587" s="1"/>
      <c r="G6587"/>
    </row>
    <row r="6588" spans="1:7" x14ac:dyDescent="0.3">
      <c r="A6588"/>
      <c r="B6588"/>
      <c r="C6588"/>
      <c r="D6588" s="145"/>
      <c r="E6588" s="146"/>
      <c r="F6588" s="1"/>
      <c r="G6588"/>
    </row>
    <row r="6589" spans="1:7" x14ac:dyDescent="0.3">
      <c r="A6589"/>
      <c r="B6589"/>
      <c r="C6589"/>
      <c r="D6589" s="145"/>
      <c r="E6589" s="146"/>
      <c r="F6589" s="1"/>
      <c r="G6589"/>
    </row>
    <row r="6590" spans="1:7" x14ac:dyDescent="0.3">
      <c r="A6590"/>
      <c r="B6590"/>
      <c r="C6590"/>
      <c r="D6590" s="145"/>
      <c r="E6590" s="146"/>
      <c r="F6590" s="1"/>
      <c r="G6590"/>
    </row>
    <row r="6591" spans="1:7" x14ac:dyDescent="0.3">
      <c r="A6591"/>
      <c r="B6591"/>
      <c r="C6591"/>
      <c r="D6591" s="145"/>
      <c r="E6591" s="146"/>
      <c r="F6591" s="1"/>
      <c r="G6591"/>
    </row>
    <row r="6592" spans="1:7" x14ac:dyDescent="0.3">
      <c r="A6592"/>
      <c r="B6592"/>
      <c r="C6592"/>
      <c r="D6592" s="145"/>
      <c r="E6592" s="146"/>
      <c r="F6592" s="1"/>
      <c r="G6592"/>
    </row>
    <row r="6593" spans="1:7" x14ac:dyDescent="0.3">
      <c r="A6593"/>
      <c r="B6593"/>
      <c r="C6593"/>
      <c r="D6593" s="145"/>
      <c r="E6593" s="146"/>
      <c r="F6593" s="1"/>
      <c r="G6593"/>
    </row>
    <row r="6594" spans="1:7" x14ac:dyDescent="0.3">
      <c r="A6594"/>
      <c r="B6594"/>
      <c r="C6594"/>
      <c r="D6594" s="145"/>
      <c r="E6594" s="146"/>
      <c r="F6594" s="1"/>
      <c r="G6594"/>
    </row>
    <row r="6595" spans="1:7" x14ac:dyDescent="0.3">
      <c r="A6595"/>
      <c r="B6595"/>
      <c r="C6595"/>
      <c r="D6595" s="145"/>
      <c r="E6595" s="146"/>
      <c r="F6595" s="1"/>
      <c r="G6595"/>
    </row>
    <row r="6596" spans="1:7" x14ac:dyDescent="0.3">
      <c r="A6596"/>
      <c r="B6596"/>
      <c r="C6596"/>
      <c r="D6596" s="145"/>
      <c r="E6596" s="146"/>
      <c r="F6596" s="1"/>
      <c r="G6596"/>
    </row>
    <row r="6597" spans="1:7" x14ac:dyDescent="0.3">
      <c r="A6597"/>
      <c r="B6597"/>
      <c r="C6597"/>
      <c r="D6597" s="145"/>
      <c r="E6597" s="146"/>
      <c r="F6597" s="1"/>
      <c r="G6597"/>
    </row>
    <row r="6598" spans="1:7" x14ac:dyDescent="0.3">
      <c r="A6598"/>
      <c r="B6598"/>
      <c r="C6598"/>
      <c r="D6598" s="145"/>
      <c r="E6598" s="146"/>
      <c r="F6598" s="1"/>
      <c r="G6598"/>
    </row>
    <row r="6599" spans="1:7" x14ac:dyDescent="0.3">
      <c r="A6599"/>
      <c r="B6599"/>
      <c r="C6599"/>
      <c r="D6599" s="145"/>
      <c r="E6599" s="146"/>
      <c r="F6599" s="1"/>
      <c r="G6599"/>
    </row>
    <row r="6600" spans="1:7" x14ac:dyDescent="0.3">
      <c r="A6600"/>
      <c r="B6600"/>
      <c r="C6600"/>
      <c r="D6600" s="145"/>
      <c r="E6600" s="146"/>
      <c r="F6600" s="1"/>
      <c r="G6600"/>
    </row>
    <row r="6601" spans="1:7" x14ac:dyDescent="0.3">
      <c r="A6601"/>
      <c r="B6601"/>
      <c r="C6601"/>
      <c r="D6601" s="145"/>
      <c r="E6601" s="146"/>
      <c r="F6601" s="1"/>
      <c r="G6601"/>
    </row>
    <row r="6602" spans="1:7" x14ac:dyDescent="0.3">
      <c r="A6602"/>
      <c r="B6602"/>
      <c r="C6602"/>
      <c r="D6602" s="145"/>
      <c r="E6602" s="146"/>
      <c r="F6602" s="1"/>
      <c r="G6602"/>
    </row>
    <row r="6603" spans="1:7" x14ac:dyDescent="0.3">
      <c r="A6603"/>
      <c r="B6603"/>
      <c r="C6603"/>
      <c r="D6603" s="145"/>
      <c r="E6603" s="146"/>
      <c r="F6603" s="1"/>
      <c r="G6603"/>
    </row>
    <row r="6604" spans="1:7" x14ac:dyDescent="0.3">
      <c r="A6604"/>
      <c r="B6604"/>
      <c r="C6604"/>
      <c r="D6604" s="145"/>
      <c r="E6604" s="146"/>
      <c r="F6604" s="1"/>
      <c r="G6604"/>
    </row>
    <row r="6605" spans="1:7" x14ac:dyDescent="0.3">
      <c r="A6605"/>
      <c r="B6605"/>
      <c r="C6605"/>
      <c r="D6605" s="145"/>
      <c r="E6605" s="146"/>
      <c r="F6605" s="1"/>
      <c r="G6605"/>
    </row>
    <row r="6606" spans="1:7" x14ac:dyDescent="0.3">
      <c r="A6606"/>
      <c r="B6606"/>
      <c r="C6606"/>
      <c r="D6606" s="145"/>
      <c r="E6606" s="146"/>
      <c r="F6606" s="1"/>
      <c r="G6606"/>
    </row>
    <row r="6607" spans="1:7" x14ac:dyDescent="0.3">
      <c r="A6607"/>
      <c r="B6607"/>
      <c r="C6607"/>
      <c r="D6607" s="145"/>
      <c r="E6607" s="146"/>
      <c r="F6607" s="1"/>
      <c r="G6607"/>
    </row>
    <row r="6608" spans="1:7" x14ac:dyDescent="0.3">
      <c r="A6608"/>
      <c r="B6608"/>
      <c r="C6608"/>
      <c r="D6608" s="145"/>
      <c r="E6608" s="146"/>
      <c r="F6608" s="1"/>
      <c r="G6608"/>
    </row>
    <row r="6609" spans="1:7" x14ac:dyDescent="0.3">
      <c r="A6609"/>
      <c r="B6609"/>
      <c r="C6609"/>
      <c r="D6609" s="145"/>
      <c r="E6609" s="146"/>
      <c r="F6609" s="1"/>
      <c r="G6609"/>
    </row>
    <row r="6610" spans="1:7" x14ac:dyDescent="0.3">
      <c r="A6610"/>
      <c r="B6610"/>
      <c r="C6610"/>
      <c r="D6610" s="145"/>
      <c r="E6610" s="146"/>
      <c r="F6610" s="1"/>
      <c r="G6610"/>
    </row>
    <row r="6611" spans="1:7" x14ac:dyDescent="0.3">
      <c r="A6611"/>
      <c r="B6611"/>
      <c r="C6611"/>
      <c r="D6611" s="145"/>
      <c r="E6611" s="146"/>
      <c r="F6611" s="1"/>
      <c r="G6611"/>
    </row>
    <row r="6612" spans="1:7" x14ac:dyDescent="0.3">
      <c r="A6612"/>
      <c r="B6612"/>
      <c r="C6612"/>
      <c r="D6612" s="145"/>
      <c r="E6612" s="146"/>
      <c r="F6612" s="1"/>
      <c r="G6612"/>
    </row>
    <row r="6613" spans="1:7" x14ac:dyDescent="0.3">
      <c r="A6613"/>
      <c r="B6613"/>
      <c r="C6613"/>
      <c r="D6613" s="145"/>
      <c r="E6613" s="146"/>
      <c r="F6613" s="1"/>
      <c r="G6613"/>
    </row>
    <row r="6614" spans="1:7" x14ac:dyDescent="0.3">
      <c r="A6614"/>
      <c r="B6614"/>
      <c r="C6614"/>
      <c r="D6614" s="145"/>
      <c r="E6614" s="146"/>
      <c r="F6614" s="1"/>
      <c r="G6614"/>
    </row>
    <row r="6615" spans="1:7" x14ac:dyDescent="0.3">
      <c r="A6615"/>
      <c r="B6615"/>
      <c r="C6615"/>
      <c r="D6615" s="145"/>
      <c r="E6615" s="146"/>
      <c r="F6615" s="1"/>
      <c r="G6615"/>
    </row>
    <row r="6616" spans="1:7" x14ac:dyDescent="0.3">
      <c r="A6616"/>
      <c r="B6616"/>
      <c r="C6616"/>
      <c r="D6616" s="145"/>
      <c r="E6616" s="146"/>
      <c r="F6616" s="1"/>
      <c r="G6616"/>
    </row>
    <row r="6617" spans="1:7" x14ac:dyDescent="0.3">
      <c r="A6617"/>
      <c r="B6617"/>
      <c r="C6617"/>
      <c r="D6617" s="145"/>
      <c r="E6617" s="146"/>
      <c r="F6617" s="1"/>
      <c r="G6617"/>
    </row>
    <row r="6618" spans="1:7" x14ac:dyDescent="0.3">
      <c r="A6618"/>
      <c r="B6618"/>
      <c r="C6618"/>
      <c r="D6618" s="145"/>
      <c r="E6618" s="146"/>
      <c r="F6618" s="1"/>
      <c r="G6618"/>
    </row>
    <row r="6619" spans="1:7" x14ac:dyDescent="0.3">
      <c r="A6619"/>
      <c r="B6619"/>
      <c r="C6619"/>
      <c r="D6619" s="145"/>
      <c r="E6619" s="146"/>
      <c r="F6619" s="1"/>
      <c r="G6619"/>
    </row>
    <row r="6620" spans="1:7" x14ac:dyDescent="0.3">
      <c r="A6620"/>
      <c r="B6620"/>
      <c r="C6620"/>
      <c r="D6620" s="145"/>
      <c r="E6620" s="146"/>
      <c r="F6620" s="1"/>
      <c r="G6620"/>
    </row>
    <row r="6621" spans="1:7" x14ac:dyDescent="0.3">
      <c r="A6621"/>
      <c r="B6621"/>
      <c r="C6621"/>
      <c r="D6621" s="145"/>
      <c r="E6621" s="146"/>
      <c r="F6621" s="1"/>
      <c r="G6621"/>
    </row>
    <row r="6622" spans="1:7" x14ac:dyDescent="0.3">
      <c r="A6622"/>
      <c r="B6622"/>
      <c r="C6622"/>
      <c r="D6622" s="145"/>
      <c r="E6622" s="146"/>
      <c r="F6622" s="1"/>
      <c r="G6622"/>
    </row>
    <row r="6623" spans="1:7" x14ac:dyDescent="0.3">
      <c r="A6623"/>
      <c r="B6623"/>
      <c r="C6623"/>
      <c r="D6623" s="145"/>
      <c r="E6623" s="146"/>
      <c r="F6623" s="1"/>
      <c r="G6623"/>
    </row>
    <row r="6624" spans="1:7" x14ac:dyDescent="0.3">
      <c r="A6624"/>
      <c r="B6624"/>
      <c r="C6624"/>
      <c r="D6624" s="145"/>
      <c r="E6624" s="146"/>
      <c r="F6624" s="1"/>
      <c r="G6624"/>
    </row>
    <row r="6625" spans="1:7" x14ac:dyDescent="0.3">
      <c r="A6625"/>
      <c r="B6625"/>
      <c r="C6625"/>
      <c r="D6625" s="145"/>
      <c r="E6625" s="146"/>
      <c r="F6625" s="1"/>
      <c r="G6625"/>
    </row>
    <row r="6626" spans="1:7" x14ac:dyDescent="0.3">
      <c r="A6626"/>
      <c r="B6626"/>
      <c r="C6626"/>
      <c r="D6626" s="145"/>
      <c r="E6626" s="146"/>
      <c r="F6626" s="1"/>
      <c r="G6626"/>
    </row>
    <row r="6627" spans="1:7" x14ac:dyDescent="0.3">
      <c r="A6627"/>
      <c r="B6627"/>
      <c r="C6627"/>
      <c r="D6627" s="145"/>
      <c r="E6627" s="146"/>
      <c r="F6627" s="1"/>
      <c r="G6627"/>
    </row>
    <row r="6628" spans="1:7" x14ac:dyDescent="0.3">
      <c r="A6628"/>
      <c r="B6628"/>
      <c r="C6628"/>
      <c r="D6628" s="145"/>
      <c r="E6628" s="146"/>
      <c r="F6628" s="1"/>
      <c r="G6628"/>
    </row>
    <row r="6629" spans="1:7" x14ac:dyDescent="0.3">
      <c r="A6629"/>
      <c r="B6629"/>
      <c r="C6629"/>
      <c r="D6629" s="145"/>
      <c r="E6629" s="146"/>
      <c r="F6629" s="1"/>
      <c r="G6629"/>
    </row>
    <row r="6630" spans="1:7" x14ac:dyDescent="0.3">
      <c r="A6630"/>
      <c r="B6630"/>
      <c r="C6630"/>
      <c r="D6630" s="145"/>
      <c r="E6630" s="146"/>
      <c r="F6630" s="1"/>
      <c r="G6630"/>
    </row>
    <row r="6631" spans="1:7" x14ac:dyDescent="0.3">
      <c r="A6631"/>
      <c r="B6631"/>
      <c r="C6631"/>
      <c r="D6631" s="145"/>
      <c r="E6631" s="146"/>
      <c r="F6631" s="1"/>
      <c r="G6631"/>
    </row>
    <row r="6632" spans="1:7" x14ac:dyDescent="0.3">
      <c r="A6632"/>
      <c r="B6632"/>
      <c r="C6632"/>
      <c r="D6632" s="145"/>
      <c r="E6632" s="146"/>
      <c r="F6632" s="1"/>
      <c r="G6632"/>
    </row>
    <row r="6633" spans="1:7" x14ac:dyDescent="0.3">
      <c r="A6633"/>
      <c r="B6633"/>
      <c r="C6633"/>
      <c r="D6633" s="145"/>
      <c r="E6633" s="146"/>
      <c r="F6633" s="1"/>
      <c r="G6633"/>
    </row>
    <row r="6634" spans="1:7" x14ac:dyDescent="0.3">
      <c r="A6634"/>
      <c r="B6634"/>
      <c r="C6634"/>
      <c r="D6634" s="145"/>
      <c r="E6634" s="146"/>
      <c r="F6634" s="1"/>
      <c r="G6634"/>
    </row>
    <row r="6635" spans="1:7" x14ac:dyDescent="0.3">
      <c r="A6635"/>
      <c r="B6635"/>
      <c r="C6635"/>
      <c r="D6635" s="145"/>
      <c r="E6635" s="146"/>
      <c r="F6635" s="1"/>
      <c r="G6635"/>
    </row>
    <row r="6636" spans="1:7" x14ac:dyDescent="0.3">
      <c r="A6636"/>
      <c r="B6636"/>
      <c r="C6636"/>
      <c r="D6636" s="145"/>
      <c r="E6636" s="146"/>
      <c r="F6636" s="1"/>
      <c r="G6636"/>
    </row>
    <row r="6637" spans="1:7" x14ac:dyDescent="0.3">
      <c r="A6637"/>
      <c r="B6637"/>
      <c r="C6637"/>
      <c r="D6637" s="145"/>
      <c r="E6637" s="146"/>
      <c r="F6637" s="1"/>
      <c r="G6637"/>
    </row>
    <row r="6638" spans="1:7" x14ac:dyDescent="0.3">
      <c r="A6638"/>
      <c r="B6638"/>
      <c r="C6638"/>
      <c r="D6638" s="145"/>
      <c r="E6638" s="146"/>
      <c r="F6638" s="1"/>
      <c r="G6638"/>
    </row>
    <row r="6639" spans="1:7" x14ac:dyDescent="0.3">
      <c r="A6639"/>
      <c r="B6639"/>
      <c r="C6639"/>
      <c r="D6639" s="145"/>
      <c r="E6639" s="146"/>
      <c r="F6639" s="1"/>
      <c r="G6639"/>
    </row>
    <row r="6640" spans="1:7" x14ac:dyDescent="0.3">
      <c r="A6640"/>
      <c r="B6640"/>
      <c r="C6640"/>
      <c r="D6640" s="145"/>
      <c r="E6640" s="146"/>
      <c r="F6640" s="1"/>
      <c r="G6640"/>
    </row>
    <row r="6641" spans="1:7" x14ac:dyDescent="0.3">
      <c r="A6641"/>
      <c r="B6641"/>
      <c r="C6641"/>
      <c r="D6641" s="145"/>
      <c r="E6641" s="146"/>
      <c r="F6641" s="1"/>
      <c r="G6641"/>
    </row>
    <row r="6642" spans="1:7" x14ac:dyDescent="0.3">
      <c r="A6642"/>
      <c r="B6642"/>
      <c r="C6642"/>
      <c r="D6642" s="145"/>
      <c r="E6642" s="146"/>
      <c r="F6642" s="1"/>
      <c r="G6642"/>
    </row>
    <row r="6643" spans="1:7" x14ac:dyDescent="0.3">
      <c r="A6643"/>
      <c r="B6643"/>
      <c r="C6643"/>
      <c r="D6643" s="145"/>
      <c r="E6643" s="146"/>
      <c r="F6643" s="1"/>
      <c r="G6643"/>
    </row>
    <row r="6644" spans="1:7" x14ac:dyDescent="0.3">
      <c r="A6644"/>
      <c r="B6644"/>
      <c r="C6644"/>
      <c r="D6644" s="145"/>
      <c r="E6644" s="146"/>
      <c r="F6644" s="1"/>
      <c r="G6644"/>
    </row>
    <row r="6645" spans="1:7" x14ac:dyDescent="0.3">
      <c r="A6645"/>
      <c r="B6645"/>
      <c r="C6645"/>
      <c r="D6645" s="145"/>
      <c r="E6645" s="146"/>
      <c r="F6645" s="1"/>
      <c r="G6645"/>
    </row>
    <row r="6646" spans="1:7" x14ac:dyDescent="0.3">
      <c r="A6646"/>
      <c r="B6646"/>
      <c r="C6646"/>
      <c r="D6646" s="145"/>
      <c r="E6646" s="146"/>
      <c r="F6646" s="1"/>
      <c r="G6646"/>
    </row>
    <row r="6647" spans="1:7" x14ac:dyDescent="0.3">
      <c r="A6647"/>
      <c r="B6647"/>
      <c r="C6647"/>
      <c r="D6647" s="145"/>
      <c r="E6647" s="146"/>
      <c r="F6647" s="1"/>
      <c r="G6647"/>
    </row>
    <row r="6648" spans="1:7" x14ac:dyDescent="0.3">
      <c r="A6648"/>
      <c r="B6648"/>
      <c r="C6648"/>
      <c r="D6648" s="145"/>
      <c r="E6648" s="146"/>
      <c r="F6648" s="1"/>
      <c r="G6648"/>
    </row>
    <row r="6649" spans="1:7" x14ac:dyDescent="0.3">
      <c r="A6649"/>
      <c r="B6649"/>
      <c r="C6649"/>
      <c r="D6649" s="145"/>
      <c r="E6649" s="146"/>
      <c r="F6649" s="1"/>
      <c r="G6649"/>
    </row>
    <row r="6650" spans="1:7" x14ac:dyDescent="0.3">
      <c r="A6650"/>
      <c r="B6650"/>
      <c r="C6650"/>
      <c r="D6650" s="145"/>
      <c r="E6650" s="146"/>
      <c r="F6650" s="1"/>
      <c r="G6650"/>
    </row>
    <row r="6651" spans="1:7" x14ac:dyDescent="0.3">
      <c r="A6651"/>
      <c r="B6651"/>
      <c r="C6651"/>
      <c r="D6651" s="145"/>
      <c r="E6651" s="146"/>
      <c r="F6651" s="1"/>
      <c r="G6651"/>
    </row>
    <row r="6652" spans="1:7" x14ac:dyDescent="0.3">
      <c r="A6652"/>
      <c r="B6652"/>
      <c r="C6652"/>
      <c r="D6652" s="145"/>
      <c r="E6652" s="146"/>
      <c r="F6652" s="1"/>
      <c r="G6652"/>
    </row>
    <row r="6653" spans="1:7" x14ac:dyDescent="0.3">
      <c r="A6653"/>
      <c r="B6653"/>
      <c r="C6653"/>
      <c r="D6653" s="145"/>
      <c r="E6653" s="146"/>
      <c r="F6653" s="1"/>
      <c r="G6653"/>
    </row>
    <row r="6654" spans="1:7" x14ac:dyDescent="0.3">
      <c r="A6654"/>
      <c r="B6654"/>
      <c r="C6654"/>
      <c r="D6654" s="145"/>
      <c r="E6654" s="146"/>
      <c r="F6654" s="1"/>
      <c r="G6654"/>
    </row>
    <row r="6655" spans="1:7" x14ac:dyDescent="0.3">
      <c r="A6655"/>
      <c r="B6655"/>
      <c r="C6655"/>
      <c r="D6655" s="145"/>
      <c r="E6655" s="146"/>
      <c r="F6655" s="1"/>
      <c r="G6655"/>
    </row>
    <row r="6656" spans="1:7" x14ac:dyDescent="0.3">
      <c r="A6656"/>
      <c r="B6656"/>
      <c r="C6656"/>
      <c r="D6656" s="145"/>
      <c r="E6656" s="146"/>
      <c r="F6656" s="1"/>
      <c r="G6656"/>
    </row>
    <row r="6657" spans="1:7" x14ac:dyDescent="0.3">
      <c r="A6657"/>
      <c r="B6657"/>
      <c r="C6657"/>
      <c r="D6657" s="145"/>
      <c r="E6657" s="146"/>
      <c r="F6657" s="1"/>
      <c r="G6657"/>
    </row>
    <row r="6658" spans="1:7" x14ac:dyDescent="0.3">
      <c r="A6658"/>
      <c r="B6658"/>
      <c r="C6658"/>
      <c r="D6658" s="145"/>
      <c r="E6658" s="146"/>
      <c r="F6658" s="1"/>
      <c r="G6658"/>
    </row>
    <row r="6659" spans="1:7" x14ac:dyDescent="0.3">
      <c r="A6659"/>
      <c r="B6659"/>
      <c r="C6659"/>
      <c r="D6659" s="145"/>
      <c r="E6659" s="146"/>
      <c r="F6659" s="1"/>
      <c r="G6659"/>
    </row>
    <row r="6660" spans="1:7" x14ac:dyDescent="0.3">
      <c r="A6660"/>
      <c r="B6660"/>
      <c r="C6660"/>
      <c r="D6660" s="145"/>
      <c r="E6660" s="146"/>
      <c r="F6660" s="1"/>
      <c r="G6660"/>
    </row>
    <row r="6661" spans="1:7" x14ac:dyDescent="0.3">
      <c r="A6661"/>
      <c r="B6661"/>
      <c r="C6661"/>
      <c r="D6661" s="145"/>
      <c r="E6661" s="146"/>
      <c r="F6661" s="1"/>
      <c r="G6661"/>
    </row>
    <row r="6662" spans="1:7" x14ac:dyDescent="0.3">
      <c r="A6662"/>
      <c r="B6662"/>
      <c r="C6662"/>
      <c r="D6662" s="145"/>
      <c r="E6662" s="146"/>
      <c r="F6662" s="1"/>
      <c r="G6662"/>
    </row>
    <row r="6663" spans="1:7" x14ac:dyDescent="0.3">
      <c r="A6663"/>
      <c r="B6663"/>
      <c r="C6663"/>
      <c r="D6663" s="145"/>
      <c r="E6663" s="146"/>
      <c r="F6663" s="1"/>
      <c r="G6663"/>
    </row>
    <row r="6664" spans="1:7" x14ac:dyDescent="0.3">
      <c r="A6664"/>
      <c r="B6664"/>
      <c r="C6664"/>
      <c r="D6664" s="145"/>
      <c r="E6664" s="146"/>
      <c r="F6664" s="1"/>
      <c r="G6664"/>
    </row>
    <row r="6665" spans="1:7" x14ac:dyDescent="0.3">
      <c r="A6665"/>
      <c r="B6665"/>
      <c r="C6665"/>
      <c r="D6665" s="145"/>
      <c r="E6665" s="146"/>
      <c r="F6665" s="1"/>
      <c r="G6665"/>
    </row>
    <row r="6666" spans="1:7" x14ac:dyDescent="0.3">
      <c r="A6666"/>
      <c r="B6666"/>
      <c r="C6666"/>
      <c r="D6666" s="145"/>
      <c r="E6666" s="146"/>
      <c r="F6666" s="1"/>
      <c r="G6666"/>
    </row>
    <row r="6667" spans="1:7" x14ac:dyDescent="0.3">
      <c r="A6667"/>
      <c r="B6667"/>
      <c r="C6667"/>
      <c r="D6667" s="145"/>
      <c r="E6667" s="146"/>
      <c r="F6667" s="1"/>
      <c r="G6667"/>
    </row>
    <row r="6668" spans="1:7" x14ac:dyDescent="0.3">
      <c r="A6668"/>
      <c r="B6668"/>
      <c r="C6668"/>
      <c r="D6668" s="145"/>
      <c r="E6668" s="146"/>
      <c r="F6668" s="1"/>
      <c r="G6668"/>
    </row>
    <row r="6669" spans="1:7" x14ac:dyDescent="0.3">
      <c r="A6669"/>
      <c r="B6669"/>
      <c r="C6669"/>
      <c r="D6669" s="145"/>
      <c r="E6669" s="146"/>
      <c r="F6669" s="1"/>
      <c r="G6669"/>
    </row>
    <row r="6670" spans="1:7" x14ac:dyDescent="0.3">
      <c r="A6670"/>
      <c r="B6670"/>
      <c r="C6670"/>
      <c r="D6670" s="145"/>
      <c r="E6670" s="146"/>
      <c r="F6670" s="1"/>
      <c r="G6670"/>
    </row>
    <row r="6671" spans="1:7" x14ac:dyDescent="0.3">
      <c r="A6671"/>
      <c r="B6671"/>
      <c r="C6671"/>
      <c r="D6671" s="145"/>
      <c r="E6671" s="146"/>
      <c r="F6671" s="1"/>
      <c r="G6671"/>
    </row>
    <row r="6672" spans="1:7" x14ac:dyDescent="0.3">
      <c r="A6672"/>
      <c r="B6672"/>
      <c r="C6672"/>
      <c r="D6672" s="145"/>
      <c r="E6672" s="146"/>
      <c r="F6672" s="1"/>
      <c r="G6672"/>
    </row>
    <row r="6673" spans="1:7" x14ac:dyDescent="0.3">
      <c r="A6673"/>
      <c r="B6673"/>
      <c r="C6673"/>
      <c r="D6673" s="145"/>
      <c r="E6673" s="146"/>
      <c r="F6673" s="1"/>
      <c r="G6673"/>
    </row>
    <row r="6674" spans="1:7" x14ac:dyDescent="0.3">
      <c r="A6674"/>
      <c r="B6674"/>
      <c r="C6674"/>
      <c r="D6674" s="145"/>
      <c r="E6674" s="146"/>
      <c r="F6674" s="1"/>
      <c r="G6674"/>
    </row>
    <row r="6675" spans="1:7" x14ac:dyDescent="0.3">
      <c r="A6675"/>
      <c r="B6675"/>
      <c r="C6675"/>
      <c r="D6675" s="145"/>
      <c r="E6675" s="146"/>
      <c r="F6675" s="1"/>
      <c r="G6675"/>
    </row>
    <row r="6676" spans="1:7" x14ac:dyDescent="0.3">
      <c r="A6676"/>
      <c r="B6676"/>
      <c r="C6676"/>
      <c r="D6676" s="145"/>
      <c r="E6676" s="146"/>
      <c r="F6676" s="1"/>
      <c r="G6676"/>
    </row>
    <row r="6677" spans="1:7" x14ac:dyDescent="0.3">
      <c r="A6677"/>
      <c r="B6677"/>
      <c r="C6677"/>
      <c r="D6677" s="145"/>
      <c r="E6677" s="146"/>
      <c r="F6677" s="1"/>
      <c r="G6677"/>
    </row>
    <row r="6678" spans="1:7" x14ac:dyDescent="0.3">
      <c r="A6678"/>
      <c r="B6678"/>
      <c r="C6678"/>
      <c r="D6678" s="145"/>
      <c r="E6678" s="146"/>
      <c r="F6678" s="1"/>
      <c r="G6678"/>
    </row>
    <row r="6679" spans="1:7" x14ac:dyDescent="0.3">
      <c r="A6679"/>
      <c r="B6679"/>
      <c r="C6679"/>
      <c r="D6679" s="145"/>
      <c r="E6679" s="146"/>
      <c r="F6679" s="1"/>
      <c r="G6679"/>
    </row>
    <row r="6680" spans="1:7" x14ac:dyDescent="0.3">
      <c r="A6680"/>
      <c r="B6680"/>
      <c r="C6680"/>
      <c r="D6680" s="145"/>
      <c r="E6680" s="146"/>
      <c r="F6680" s="1"/>
      <c r="G6680"/>
    </row>
    <row r="6681" spans="1:7" x14ac:dyDescent="0.3">
      <c r="A6681"/>
      <c r="B6681"/>
      <c r="C6681"/>
      <c r="D6681" s="145"/>
      <c r="E6681" s="146"/>
      <c r="F6681" s="1"/>
      <c r="G6681"/>
    </row>
    <row r="6682" spans="1:7" x14ac:dyDescent="0.3">
      <c r="A6682"/>
      <c r="B6682"/>
      <c r="C6682"/>
      <c r="D6682" s="145"/>
      <c r="E6682" s="146"/>
      <c r="F6682" s="1"/>
      <c r="G6682"/>
    </row>
    <row r="6683" spans="1:7" x14ac:dyDescent="0.3">
      <c r="A6683"/>
      <c r="B6683"/>
      <c r="C6683"/>
      <c r="D6683" s="145"/>
      <c r="E6683" s="146"/>
      <c r="F6683" s="1"/>
      <c r="G6683"/>
    </row>
    <row r="6684" spans="1:7" x14ac:dyDescent="0.3">
      <c r="A6684"/>
      <c r="B6684"/>
      <c r="C6684"/>
      <c r="D6684" s="145"/>
      <c r="E6684" s="146"/>
      <c r="F6684" s="1"/>
      <c r="G6684"/>
    </row>
    <row r="6685" spans="1:7" x14ac:dyDescent="0.3">
      <c r="A6685"/>
      <c r="B6685"/>
      <c r="C6685"/>
      <c r="D6685" s="145"/>
      <c r="E6685" s="146"/>
      <c r="F6685" s="1"/>
      <c r="G6685"/>
    </row>
    <row r="6686" spans="1:7" x14ac:dyDescent="0.3">
      <c r="A6686"/>
      <c r="B6686"/>
      <c r="C6686"/>
      <c r="D6686" s="145"/>
      <c r="E6686" s="146"/>
      <c r="F6686" s="1"/>
      <c r="G6686"/>
    </row>
    <row r="6687" spans="1:7" x14ac:dyDescent="0.3">
      <c r="A6687"/>
      <c r="B6687"/>
      <c r="C6687"/>
      <c r="D6687" s="145"/>
      <c r="E6687" s="146"/>
      <c r="F6687" s="1"/>
      <c r="G6687"/>
    </row>
    <row r="6688" spans="1:7" x14ac:dyDescent="0.3">
      <c r="A6688"/>
      <c r="B6688"/>
      <c r="C6688"/>
      <c r="D6688" s="145"/>
      <c r="E6688" s="146"/>
      <c r="F6688" s="1"/>
      <c r="G6688"/>
    </row>
    <row r="6689" spans="1:7" x14ac:dyDescent="0.3">
      <c r="A6689"/>
      <c r="B6689"/>
      <c r="C6689"/>
      <c r="D6689" s="145"/>
      <c r="E6689" s="146"/>
      <c r="F6689" s="1"/>
      <c r="G6689"/>
    </row>
    <row r="6690" spans="1:7" x14ac:dyDescent="0.3">
      <c r="A6690"/>
      <c r="B6690"/>
      <c r="C6690"/>
      <c r="D6690" s="145"/>
      <c r="E6690" s="146"/>
      <c r="F6690" s="1"/>
      <c r="G6690"/>
    </row>
    <row r="6691" spans="1:7" x14ac:dyDescent="0.3">
      <c r="A6691"/>
      <c r="B6691"/>
      <c r="C6691"/>
      <c r="D6691" s="145"/>
      <c r="E6691" s="146"/>
      <c r="F6691" s="1"/>
      <c r="G6691"/>
    </row>
    <row r="6692" spans="1:7" x14ac:dyDescent="0.3">
      <c r="A6692"/>
      <c r="B6692"/>
      <c r="C6692"/>
      <c r="D6692" s="145"/>
      <c r="E6692" s="146"/>
      <c r="F6692" s="1"/>
      <c r="G6692"/>
    </row>
    <row r="6693" spans="1:7" x14ac:dyDescent="0.3">
      <c r="A6693"/>
      <c r="B6693"/>
      <c r="C6693"/>
      <c r="D6693" s="145"/>
      <c r="E6693" s="146"/>
      <c r="F6693" s="1"/>
      <c r="G6693"/>
    </row>
    <row r="6694" spans="1:7" x14ac:dyDescent="0.3">
      <c r="A6694"/>
      <c r="B6694"/>
      <c r="C6694"/>
      <c r="D6694" s="145"/>
      <c r="E6694" s="146"/>
      <c r="F6694" s="1"/>
      <c r="G6694"/>
    </row>
    <row r="6695" spans="1:7" x14ac:dyDescent="0.3">
      <c r="A6695"/>
      <c r="B6695"/>
      <c r="C6695"/>
      <c r="D6695" s="145"/>
      <c r="E6695" s="146"/>
      <c r="F6695" s="1"/>
      <c r="G6695"/>
    </row>
    <row r="6696" spans="1:7" x14ac:dyDescent="0.3">
      <c r="A6696"/>
      <c r="B6696"/>
      <c r="C6696"/>
      <c r="D6696" s="145"/>
      <c r="E6696" s="146"/>
      <c r="F6696" s="1"/>
      <c r="G6696"/>
    </row>
    <row r="6697" spans="1:7" x14ac:dyDescent="0.3">
      <c r="A6697"/>
      <c r="B6697"/>
      <c r="C6697"/>
      <c r="D6697" s="145"/>
      <c r="E6697" s="146"/>
      <c r="F6697" s="1"/>
      <c r="G6697"/>
    </row>
    <row r="6698" spans="1:7" x14ac:dyDescent="0.3">
      <c r="A6698"/>
      <c r="B6698"/>
      <c r="C6698"/>
      <c r="D6698" s="145"/>
      <c r="E6698" s="146"/>
      <c r="F6698" s="1"/>
      <c r="G6698"/>
    </row>
    <row r="6699" spans="1:7" x14ac:dyDescent="0.3">
      <c r="A6699"/>
      <c r="B6699"/>
      <c r="C6699"/>
      <c r="D6699" s="145"/>
      <c r="E6699" s="146"/>
      <c r="F6699" s="1"/>
      <c r="G6699"/>
    </row>
    <row r="6700" spans="1:7" x14ac:dyDescent="0.3">
      <c r="A6700"/>
      <c r="B6700"/>
      <c r="C6700"/>
      <c r="D6700" s="145"/>
      <c r="E6700" s="146"/>
      <c r="F6700" s="1"/>
      <c r="G6700"/>
    </row>
    <row r="6701" spans="1:7" x14ac:dyDescent="0.3">
      <c r="A6701"/>
      <c r="B6701"/>
      <c r="C6701"/>
      <c r="D6701" s="145"/>
      <c r="E6701" s="146"/>
      <c r="F6701" s="1"/>
      <c r="G6701"/>
    </row>
    <row r="6702" spans="1:7" x14ac:dyDescent="0.3">
      <c r="A6702"/>
      <c r="B6702"/>
      <c r="C6702"/>
      <c r="D6702" s="145"/>
      <c r="E6702" s="146"/>
      <c r="F6702" s="1"/>
      <c r="G6702"/>
    </row>
    <row r="6703" spans="1:7" x14ac:dyDescent="0.3">
      <c r="A6703"/>
      <c r="B6703"/>
      <c r="C6703"/>
      <c r="D6703" s="145"/>
      <c r="E6703" s="146"/>
      <c r="F6703" s="1"/>
      <c r="G6703"/>
    </row>
    <row r="6704" spans="1:7" x14ac:dyDescent="0.3">
      <c r="A6704"/>
      <c r="B6704"/>
      <c r="C6704"/>
      <c r="D6704" s="145"/>
      <c r="E6704" s="146"/>
      <c r="F6704" s="1"/>
      <c r="G6704"/>
    </row>
    <row r="6705" spans="1:7" x14ac:dyDescent="0.3">
      <c r="A6705"/>
      <c r="B6705"/>
      <c r="C6705"/>
      <c r="D6705" s="145"/>
      <c r="E6705" s="146"/>
      <c r="F6705" s="1"/>
      <c r="G6705"/>
    </row>
    <row r="6706" spans="1:7" x14ac:dyDescent="0.3">
      <c r="A6706"/>
      <c r="B6706"/>
      <c r="C6706"/>
      <c r="D6706" s="145"/>
      <c r="E6706" s="146"/>
      <c r="F6706" s="1"/>
      <c r="G6706"/>
    </row>
    <row r="6707" spans="1:7" x14ac:dyDescent="0.3">
      <c r="A6707"/>
      <c r="B6707"/>
      <c r="C6707"/>
      <c r="D6707" s="145"/>
      <c r="E6707" s="146"/>
      <c r="F6707" s="1"/>
      <c r="G6707"/>
    </row>
    <row r="6708" spans="1:7" x14ac:dyDescent="0.3">
      <c r="A6708"/>
      <c r="B6708"/>
      <c r="C6708"/>
      <c r="D6708" s="145"/>
      <c r="E6708" s="146"/>
      <c r="F6708" s="1"/>
      <c r="G6708"/>
    </row>
    <row r="6709" spans="1:7" x14ac:dyDescent="0.3">
      <c r="A6709"/>
      <c r="B6709"/>
      <c r="C6709"/>
      <c r="D6709" s="145"/>
      <c r="E6709" s="146"/>
      <c r="F6709" s="1"/>
      <c r="G6709"/>
    </row>
    <row r="6710" spans="1:7" x14ac:dyDescent="0.3">
      <c r="A6710"/>
      <c r="B6710"/>
      <c r="C6710"/>
      <c r="D6710" s="145"/>
      <c r="E6710" s="146"/>
      <c r="F6710" s="1"/>
      <c r="G6710"/>
    </row>
    <row r="6711" spans="1:7" x14ac:dyDescent="0.3">
      <c r="A6711"/>
      <c r="B6711"/>
      <c r="C6711"/>
      <c r="D6711" s="145"/>
      <c r="E6711" s="146"/>
      <c r="F6711" s="1"/>
      <c r="G6711"/>
    </row>
    <row r="6712" spans="1:7" x14ac:dyDescent="0.3">
      <c r="A6712"/>
      <c r="B6712"/>
      <c r="C6712"/>
      <c r="D6712" s="145"/>
      <c r="E6712" s="146"/>
      <c r="F6712" s="1"/>
      <c r="G6712"/>
    </row>
    <row r="6713" spans="1:7" x14ac:dyDescent="0.3">
      <c r="A6713"/>
      <c r="B6713"/>
      <c r="C6713"/>
      <c r="D6713" s="145"/>
      <c r="E6713" s="146"/>
      <c r="F6713" s="1"/>
      <c r="G6713"/>
    </row>
    <row r="6714" spans="1:7" x14ac:dyDescent="0.3">
      <c r="A6714"/>
      <c r="B6714"/>
      <c r="C6714"/>
      <c r="D6714" s="145"/>
      <c r="E6714" s="146"/>
      <c r="F6714" s="1"/>
      <c r="G6714"/>
    </row>
    <row r="6715" spans="1:7" x14ac:dyDescent="0.3">
      <c r="A6715"/>
      <c r="B6715"/>
      <c r="C6715"/>
      <c r="D6715" s="145"/>
      <c r="E6715" s="146"/>
      <c r="F6715" s="1"/>
      <c r="G6715"/>
    </row>
    <row r="6716" spans="1:7" x14ac:dyDescent="0.3">
      <c r="A6716"/>
      <c r="B6716"/>
      <c r="C6716"/>
      <c r="D6716" s="145"/>
      <c r="E6716" s="146"/>
      <c r="F6716" s="1"/>
      <c r="G6716"/>
    </row>
    <row r="6717" spans="1:7" x14ac:dyDescent="0.3">
      <c r="A6717"/>
      <c r="B6717"/>
      <c r="C6717"/>
      <c r="D6717" s="145"/>
      <c r="E6717" s="146"/>
      <c r="F6717" s="1"/>
      <c r="G6717"/>
    </row>
    <row r="6718" spans="1:7" x14ac:dyDescent="0.3">
      <c r="A6718"/>
      <c r="B6718"/>
      <c r="C6718"/>
      <c r="D6718" s="145"/>
      <c r="E6718" s="146"/>
      <c r="F6718" s="1"/>
      <c r="G6718"/>
    </row>
    <row r="6719" spans="1:7" x14ac:dyDescent="0.3">
      <c r="A6719"/>
      <c r="B6719"/>
      <c r="C6719"/>
      <c r="D6719" s="145"/>
      <c r="E6719" s="146"/>
      <c r="F6719" s="1"/>
      <c r="G6719"/>
    </row>
    <row r="6720" spans="1:7" x14ac:dyDescent="0.3">
      <c r="A6720"/>
      <c r="B6720"/>
      <c r="C6720"/>
      <c r="D6720" s="145"/>
      <c r="E6720" s="146"/>
      <c r="F6720" s="1"/>
      <c r="G6720"/>
    </row>
    <row r="6721" spans="1:7" x14ac:dyDescent="0.3">
      <c r="A6721"/>
      <c r="B6721"/>
      <c r="C6721"/>
      <c r="D6721" s="145"/>
      <c r="E6721" s="146"/>
      <c r="F6721" s="1"/>
      <c r="G6721"/>
    </row>
    <row r="6722" spans="1:7" x14ac:dyDescent="0.3">
      <c r="A6722"/>
      <c r="B6722"/>
      <c r="C6722"/>
      <c r="D6722" s="145"/>
      <c r="E6722" s="146"/>
      <c r="F6722" s="1"/>
      <c r="G6722"/>
    </row>
    <row r="6723" spans="1:7" x14ac:dyDescent="0.3">
      <c r="A6723"/>
      <c r="B6723"/>
      <c r="C6723"/>
      <c r="D6723" s="145"/>
      <c r="E6723" s="146"/>
      <c r="F6723" s="1"/>
      <c r="G6723"/>
    </row>
    <row r="6724" spans="1:7" x14ac:dyDescent="0.3">
      <c r="A6724"/>
      <c r="B6724"/>
      <c r="C6724"/>
      <c r="D6724" s="145"/>
      <c r="E6724" s="146"/>
      <c r="F6724" s="1"/>
      <c r="G6724"/>
    </row>
    <row r="6725" spans="1:7" x14ac:dyDescent="0.3">
      <c r="A6725"/>
      <c r="B6725"/>
      <c r="C6725"/>
      <c r="D6725" s="145"/>
      <c r="E6725" s="146"/>
      <c r="F6725" s="1"/>
      <c r="G6725"/>
    </row>
    <row r="6726" spans="1:7" x14ac:dyDescent="0.3">
      <c r="A6726"/>
      <c r="B6726"/>
      <c r="C6726"/>
      <c r="D6726" s="145"/>
      <c r="E6726" s="146"/>
      <c r="F6726" s="1"/>
      <c r="G6726"/>
    </row>
    <row r="6727" spans="1:7" x14ac:dyDescent="0.3">
      <c r="A6727"/>
      <c r="B6727"/>
      <c r="C6727"/>
      <c r="D6727" s="145"/>
      <c r="E6727" s="146"/>
      <c r="F6727" s="1"/>
      <c r="G6727"/>
    </row>
    <row r="6728" spans="1:7" x14ac:dyDescent="0.3">
      <c r="A6728"/>
      <c r="B6728"/>
      <c r="C6728"/>
      <c r="D6728" s="145"/>
      <c r="E6728" s="146"/>
      <c r="F6728" s="1"/>
      <c r="G6728"/>
    </row>
    <row r="6729" spans="1:7" x14ac:dyDescent="0.3">
      <c r="A6729"/>
      <c r="B6729"/>
      <c r="C6729"/>
      <c r="D6729" s="145"/>
      <c r="E6729" s="146"/>
      <c r="F6729" s="1"/>
      <c r="G6729"/>
    </row>
    <row r="6730" spans="1:7" x14ac:dyDescent="0.3">
      <c r="A6730"/>
      <c r="B6730"/>
      <c r="C6730"/>
      <c r="D6730" s="145"/>
      <c r="E6730" s="146"/>
      <c r="F6730" s="1"/>
      <c r="G6730"/>
    </row>
    <row r="6731" spans="1:7" x14ac:dyDescent="0.3">
      <c r="A6731"/>
      <c r="B6731"/>
      <c r="C6731"/>
      <c r="D6731" s="145"/>
      <c r="E6731" s="146"/>
      <c r="F6731" s="1"/>
      <c r="G6731"/>
    </row>
    <row r="6732" spans="1:7" x14ac:dyDescent="0.3">
      <c r="A6732"/>
      <c r="B6732"/>
      <c r="C6732"/>
      <c r="D6732" s="145"/>
      <c r="E6732" s="146"/>
      <c r="F6732" s="1"/>
      <c r="G6732"/>
    </row>
    <row r="6733" spans="1:7" x14ac:dyDescent="0.3">
      <c r="A6733"/>
      <c r="B6733"/>
      <c r="C6733"/>
      <c r="D6733" s="145"/>
      <c r="E6733" s="146"/>
      <c r="F6733" s="1"/>
      <c r="G6733"/>
    </row>
    <row r="6734" spans="1:7" x14ac:dyDescent="0.3">
      <c r="A6734"/>
      <c r="B6734"/>
      <c r="C6734"/>
      <c r="D6734" s="145"/>
      <c r="E6734" s="146"/>
      <c r="F6734" s="1"/>
      <c r="G6734"/>
    </row>
    <row r="6735" spans="1:7" x14ac:dyDescent="0.3">
      <c r="A6735"/>
      <c r="B6735"/>
      <c r="C6735"/>
      <c r="D6735" s="145"/>
      <c r="E6735" s="146"/>
      <c r="F6735" s="1"/>
      <c r="G6735"/>
    </row>
    <row r="6736" spans="1:7" x14ac:dyDescent="0.3">
      <c r="A6736"/>
      <c r="B6736"/>
      <c r="C6736"/>
      <c r="D6736" s="145"/>
      <c r="E6736" s="146"/>
      <c r="F6736" s="1"/>
      <c r="G6736"/>
    </row>
    <row r="6737" spans="1:7" x14ac:dyDescent="0.3">
      <c r="A6737"/>
      <c r="B6737"/>
      <c r="C6737"/>
      <c r="D6737" s="145"/>
      <c r="E6737" s="146"/>
      <c r="F6737" s="1"/>
      <c r="G6737"/>
    </row>
    <row r="6738" spans="1:7" x14ac:dyDescent="0.3">
      <c r="A6738"/>
      <c r="B6738"/>
      <c r="C6738"/>
      <c r="D6738" s="145"/>
      <c r="E6738" s="146"/>
      <c r="F6738" s="1"/>
      <c r="G6738"/>
    </row>
    <row r="6739" spans="1:7" x14ac:dyDescent="0.3">
      <c r="A6739"/>
      <c r="B6739"/>
      <c r="C6739"/>
      <c r="D6739" s="145"/>
      <c r="E6739" s="146"/>
      <c r="F6739" s="1"/>
      <c r="G6739"/>
    </row>
    <row r="6740" spans="1:7" x14ac:dyDescent="0.3">
      <c r="A6740"/>
      <c r="B6740"/>
      <c r="C6740"/>
      <c r="D6740" s="145"/>
      <c r="E6740" s="146"/>
      <c r="F6740" s="1"/>
      <c r="G6740"/>
    </row>
    <row r="6741" spans="1:7" x14ac:dyDescent="0.3">
      <c r="A6741"/>
      <c r="B6741"/>
      <c r="C6741"/>
      <c r="D6741" s="145"/>
      <c r="E6741" s="146"/>
      <c r="F6741" s="1"/>
      <c r="G6741"/>
    </row>
    <row r="6742" spans="1:7" x14ac:dyDescent="0.3">
      <c r="A6742"/>
      <c r="B6742"/>
      <c r="C6742"/>
      <c r="D6742" s="145"/>
      <c r="E6742" s="146"/>
      <c r="F6742" s="1"/>
      <c r="G6742"/>
    </row>
    <row r="6743" spans="1:7" x14ac:dyDescent="0.3">
      <c r="A6743"/>
      <c r="B6743"/>
      <c r="C6743"/>
      <c r="D6743" s="145"/>
      <c r="E6743" s="146"/>
      <c r="F6743" s="1"/>
      <c r="G6743"/>
    </row>
    <row r="6744" spans="1:7" x14ac:dyDescent="0.3">
      <c r="A6744"/>
      <c r="B6744"/>
      <c r="C6744"/>
      <c r="D6744" s="145"/>
      <c r="E6744" s="146"/>
      <c r="F6744" s="1"/>
      <c r="G6744"/>
    </row>
    <row r="6745" spans="1:7" x14ac:dyDescent="0.3">
      <c r="A6745"/>
      <c r="B6745"/>
      <c r="C6745"/>
      <c r="D6745" s="145"/>
      <c r="E6745" s="146"/>
      <c r="F6745" s="1"/>
      <c r="G6745"/>
    </row>
    <row r="6746" spans="1:7" x14ac:dyDescent="0.3">
      <c r="A6746"/>
      <c r="B6746"/>
      <c r="C6746"/>
      <c r="D6746" s="145"/>
      <c r="E6746" s="146"/>
      <c r="F6746" s="1"/>
      <c r="G6746"/>
    </row>
    <row r="6747" spans="1:7" x14ac:dyDescent="0.3">
      <c r="A6747"/>
      <c r="B6747"/>
      <c r="C6747"/>
      <c r="D6747" s="145"/>
      <c r="E6747" s="146"/>
      <c r="F6747" s="1"/>
      <c r="G6747"/>
    </row>
    <row r="6748" spans="1:7" x14ac:dyDescent="0.3">
      <c r="A6748"/>
      <c r="B6748"/>
      <c r="C6748"/>
      <c r="D6748" s="145"/>
      <c r="E6748" s="146"/>
      <c r="F6748" s="1"/>
      <c r="G6748"/>
    </row>
    <row r="6749" spans="1:7" x14ac:dyDescent="0.3">
      <c r="A6749"/>
      <c r="B6749"/>
      <c r="C6749"/>
      <c r="D6749" s="145"/>
      <c r="E6749" s="146"/>
      <c r="F6749" s="1"/>
      <c r="G6749"/>
    </row>
    <row r="6750" spans="1:7" x14ac:dyDescent="0.3">
      <c r="A6750"/>
      <c r="B6750"/>
      <c r="C6750"/>
      <c r="D6750" s="145"/>
      <c r="E6750" s="146"/>
      <c r="F6750" s="1"/>
      <c r="G6750"/>
    </row>
    <row r="6751" spans="1:7" x14ac:dyDescent="0.3">
      <c r="A6751"/>
      <c r="B6751"/>
      <c r="C6751"/>
      <c r="D6751" s="145"/>
      <c r="E6751" s="146"/>
      <c r="F6751" s="1"/>
      <c r="G6751"/>
    </row>
    <row r="6752" spans="1:7" x14ac:dyDescent="0.3">
      <c r="A6752"/>
      <c r="B6752"/>
      <c r="C6752"/>
      <c r="D6752" s="145"/>
      <c r="E6752" s="146"/>
      <c r="F6752" s="1"/>
      <c r="G6752"/>
    </row>
    <row r="6753" spans="1:7" x14ac:dyDescent="0.3">
      <c r="A6753"/>
      <c r="B6753"/>
      <c r="C6753"/>
      <c r="D6753" s="145"/>
      <c r="E6753" s="146"/>
      <c r="F6753" s="1"/>
      <c r="G6753"/>
    </row>
    <row r="6754" spans="1:7" x14ac:dyDescent="0.3">
      <c r="A6754"/>
      <c r="B6754"/>
      <c r="C6754"/>
      <c r="D6754" s="145"/>
      <c r="E6754" s="146"/>
      <c r="F6754" s="1"/>
      <c r="G6754"/>
    </row>
    <row r="6755" spans="1:7" x14ac:dyDescent="0.3">
      <c r="A6755"/>
      <c r="B6755"/>
      <c r="C6755"/>
      <c r="D6755" s="145"/>
      <c r="E6755" s="146"/>
      <c r="F6755" s="1"/>
      <c r="G6755"/>
    </row>
    <row r="6756" spans="1:7" x14ac:dyDescent="0.3">
      <c r="A6756"/>
      <c r="B6756"/>
      <c r="C6756"/>
      <c r="D6756" s="145"/>
      <c r="E6756" s="146"/>
      <c r="F6756" s="1"/>
      <c r="G6756"/>
    </row>
    <row r="6757" spans="1:7" x14ac:dyDescent="0.3">
      <c r="A6757"/>
      <c r="B6757"/>
      <c r="C6757"/>
      <c r="D6757" s="145"/>
      <c r="E6757" s="146"/>
      <c r="F6757" s="1"/>
      <c r="G6757"/>
    </row>
    <row r="6758" spans="1:7" x14ac:dyDescent="0.3">
      <c r="A6758"/>
      <c r="B6758"/>
      <c r="C6758"/>
      <c r="D6758" s="145"/>
      <c r="E6758" s="146"/>
      <c r="F6758" s="1"/>
      <c r="G6758"/>
    </row>
    <row r="6759" spans="1:7" x14ac:dyDescent="0.3">
      <c r="A6759"/>
      <c r="B6759"/>
      <c r="C6759"/>
      <c r="D6759" s="145"/>
      <c r="E6759" s="146"/>
      <c r="F6759" s="1"/>
      <c r="G6759"/>
    </row>
    <row r="6760" spans="1:7" x14ac:dyDescent="0.3">
      <c r="A6760"/>
      <c r="B6760"/>
      <c r="C6760"/>
      <c r="D6760" s="145"/>
      <c r="E6760" s="146"/>
      <c r="F6760" s="1"/>
      <c r="G6760"/>
    </row>
    <row r="6761" spans="1:7" x14ac:dyDescent="0.3">
      <c r="A6761"/>
      <c r="B6761"/>
      <c r="C6761"/>
      <c r="D6761" s="145"/>
      <c r="E6761" s="146"/>
      <c r="F6761" s="1"/>
      <c r="G6761"/>
    </row>
    <row r="6762" spans="1:7" x14ac:dyDescent="0.3">
      <c r="A6762"/>
      <c r="B6762"/>
      <c r="C6762"/>
      <c r="D6762" s="145"/>
      <c r="E6762" s="146"/>
      <c r="F6762" s="1"/>
      <c r="G6762"/>
    </row>
    <row r="6763" spans="1:7" x14ac:dyDescent="0.3">
      <c r="A6763"/>
      <c r="B6763"/>
      <c r="C6763"/>
      <c r="D6763" s="145"/>
      <c r="E6763" s="146"/>
      <c r="F6763" s="1"/>
      <c r="G6763"/>
    </row>
    <row r="6764" spans="1:7" x14ac:dyDescent="0.3">
      <c r="A6764"/>
      <c r="B6764"/>
      <c r="C6764"/>
      <c r="D6764" s="145"/>
      <c r="E6764" s="146"/>
      <c r="F6764" s="1"/>
      <c r="G6764"/>
    </row>
    <row r="6765" spans="1:7" x14ac:dyDescent="0.3">
      <c r="A6765"/>
      <c r="B6765"/>
      <c r="C6765"/>
      <c r="D6765" s="145"/>
      <c r="E6765" s="146"/>
      <c r="F6765" s="1"/>
      <c r="G6765"/>
    </row>
    <row r="6766" spans="1:7" x14ac:dyDescent="0.3">
      <c r="A6766"/>
      <c r="B6766"/>
      <c r="C6766"/>
      <c r="D6766" s="145"/>
      <c r="E6766" s="146"/>
      <c r="F6766" s="1"/>
      <c r="G6766"/>
    </row>
    <row r="6767" spans="1:7" x14ac:dyDescent="0.3">
      <c r="A6767"/>
      <c r="B6767"/>
      <c r="C6767"/>
      <c r="D6767" s="145"/>
      <c r="E6767" s="146"/>
      <c r="F6767" s="1"/>
      <c r="G6767"/>
    </row>
    <row r="6768" spans="1:7" x14ac:dyDescent="0.3">
      <c r="A6768"/>
      <c r="B6768"/>
      <c r="C6768"/>
      <c r="D6768" s="145"/>
      <c r="E6768" s="146"/>
      <c r="F6768" s="1"/>
      <c r="G6768"/>
    </row>
    <row r="6769" spans="1:7" x14ac:dyDescent="0.3">
      <c r="A6769"/>
      <c r="B6769"/>
      <c r="C6769"/>
      <c r="D6769" s="145"/>
      <c r="E6769" s="146"/>
      <c r="F6769" s="1"/>
      <c r="G6769"/>
    </row>
    <row r="6770" spans="1:7" x14ac:dyDescent="0.3">
      <c r="A6770"/>
      <c r="B6770"/>
      <c r="C6770"/>
      <c r="D6770" s="145"/>
      <c r="E6770" s="146"/>
      <c r="F6770" s="1"/>
      <c r="G6770"/>
    </row>
    <row r="6771" spans="1:7" x14ac:dyDescent="0.3">
      <c r="A6771"/>
      <c r="B6771"/>
      <c r="C6771"/>
      <c r="D6771" s="145"/>
      <c r="E6771" s="146"/>
      <c r="F6771" s="1"/>
      <c r="G6771"/>
    </row>
    <row r="6772" spans="1:7" x14ac:dyDescent="0.3">
      <c r="A6772"/>
      <c r="B6772"/>
      <c r="C6772"/>
      <c r="D6772" s="145"/>
      <c r="E6772" s="146"/>
      <c r="F6772" s="1"/>
      <c r="G6772"/>
    </row>
    <row r="6773" spans="1:7" x14ac:dyDescent="0.3">
      <c r="A6773"/>
      <c r="B6773"/>
      <c r="C6773"/>
      <c r="D6773" s="145"/>
      <c r="E6773" s="146"/>
      <c r="F6773" s="1"/>
      <c r="G6773"/>
    </row>
    <row r="6774" spans="1:7" x14ac:dyDescent="0.3">
      <c r="A6774"/>
      <c r="B6774"/>
      <c r="C6774"/>
      <c r="D6774" s="145"/>
      <c r="E6774" s="146"/>
      <c r="F6774" s="1"/>
      <c r="G6774"/>
    </row>
    <row r="6775" spans="1:7" x14ac:dyDescent="0.3">
      <c r="A6775"/>
      <c r="B6775"/>
      <c r="C6775"/>
      <c r="D6775" s="145"/>
      <c r="E6775" s="146"/>
      <c r="F6775" s="1"/>
      <c r="G6775"/>
    </row>
    <row r="6776" spans="1:7" x14ac:dyDescent="0.3">
      <c r="A6776"/>
      <c r="B6776"/>
      <c r="C6776"/>
      <c r="D6776" s="145"/>
      <c r="E6776" s="146"/>
      <c r="F6776" s="1"/>
      <c r="G6776"/>
    </row>
    <row r="6777" spans="1:7" x14ac:dyDescent="0.3">
      <c r="A6777"/>
      <c r="B6777"/>
      <c r="C6777"/>
      <c r="D6777" s="145"/>
      <c r="E6777" s="146"/>
      <c r="F6777" s="1"/>
      <c r="G6777"/>
    </row>
    <row r="6778" spans="1:7" x14ac:dyDescent="0.3">
      <c r="A6778"/>
      <c r="B6778"/>
      <c r="C6778"/>
      <c r="D6778" s="145"/>
      <c r="E6778" s="146"/>
      <c r="F6778" s="1"/>
      <c r="G6778"/>
    </row>
    <row r="6779" spans="1:7" x14ac:dyDescent="0.3">
      <c r="A6779"/>
      <c r="B6779"/>
      <c r="C6779"/>
      <c r="D6779" s="145"/>
      <c r="E6779" s="146"/>
      <c r="F6779" s="1"/>
      <c r="G6779"/>
    </row>
    <row r="6780" spans="1:7" x14ac:dyDescent="0.3">
      <c r="A6780"/>
      <c r="B6780"/>
      <c r="C6780"/>
      <c r="D6780" s="145"/>
      <c r="E6780" s="146"/>
      <c r="F6780" s="1"/>
      <c r="G6780"/>
    </row>
    <row r="6781" spans="1:7" x14ac:dyDescent="0.3">
      <c r="A6781"/>
      <c r="B6781"/>
      <c r="C6781"/>
      <c r="D6781" s="145"/>
      <c r="E6781" s="146"/>
      <c r="F6781" s="1"/>
      <c r="G6781"/>
    </row>
    <row r="6782" spans="1:7" x14ac:dyDescent="0.3">
      <c r="A6782"/>
      <c r="B6782"/>
      <c r="C6782"/>
      <c r="D6782" s="145"/>
      <c r="E6782" s="146"/>
      <c r="F6782" s="1"/>
      <c r="G6782"/>
    </row>
    <row r="6783" spans="1:7" x14ac:dyDescent="0.3">
      <c r="A6783"/>
      <c r="B6783"/>
      <c r="C6783"/>
      <c r="D6783" s="145"/>
      <c r="E6783" s="146"/>
      <c r="F6783" s="1"/>
      <c r="G6783"/>
    </row>
    <row r="6784" spans="1:7" x14ac:dyDescent="0.3">
      <c r="A6784"/>
      <c r="B6784"/>
      <c r="C6784"/>
      <c r="D6784" s="145"/>
      <c r="E6784" s="146"/>
      <c r="F6784" s="1"/>
      <c r="G6784"/>
    </row>
    <row r="6785" spans="1:7" x14ac:dyDescent="0.3">
      <c r="A6785"/>
      <c r="B6785"/>
      <c r="C6785"/>
      <c r="D6785" s="145"/>
      <c r="E6785" s="146"/>
      <c r="F6785" s="1"/>
      <c r="G6785"/>
    </row>
    <row r="6786" spans="1:7" x14ac:dyDescent="0.3">
      <c r="A6786"/>
      <c r="B6786"/>
      <c r="C6786"/>
      <c r="D6786" s="145"/>
      <c r="E6786" s="146"/>
      <c r="F6786" s="1"/>
      <c r="G6786"/>
    </row>
    <row r="6787" spans="1:7" x14ac:dyDescent="0.3">
      <c r="A6787"/>
      <c r="B6787"/>
      <c r="C6787"/>
      <c r="D6787" s="145"/>
      <c r="E6787" s="146"/>
      <c r="F6787" s="1"/>
      <c r="G6787"/>
    </row>
    <row r="6788" spans="1:7" x14ac:dyDescent="0.3">
      <c r="A6788"/>
      <c r="B6788"/>
      <c r="C6788"/>
      <c r="D6788" s="145"/>
      <c r="E6788" s="146"/>
      <c r="F6788" s="1"/>
      <c r="G6788"/>
    </row>
    <row r="6789" spans="1:7" x14ac:dyDescent="0.3">
      <c r="A6789"/>
      <c r="B6789"/>
      <c r="C6789"/>
      <c r="D6789" s="145"/>
      <c r="E6789" s="146"/>
      <c r="F6789" s="1"/>
      <c r="G6789"/>
    </row>
    <row r="6790" spans="1:7" x14ac:dyDescent="0.3">
      <c r="A6790"/>
      <c r="B6790"/>
      <c r="C6790"/>
      <c r="D6790" s="145"/>
      <c r="E6790" s="146"/>
      <c r="F6790" s="1"/>
      <c r="G6790"/>
    </row>
    <row r="6791" spans="1:7" x14ac:dyDescent="0.3">
      <c r="A6791"/>
      <c r="B6791"/>
      <c r="C6791"/>
      <c r="D6791" s="145"/>
      <c r="E6791" s="146"/>
      <c r="F6791" s="1"/>
      <c r="G6791"/>
    </row>
    <row r="6792" spans="1:7" x14ac:dyDescent="0.3">
      <c r="A6792"/>
      <c r="B6792"/>
      <c r="C6792"/>
      <c r="D6792" s="145"/>
      <c r="E6792" s="146"/>
      <c r="F6792" s="1"/>
      <c r="G6792"/>
    </row>
    <row r="6793" spans="1:7" x14ac:dyDescent="0.3">
      <c r="A6793"/>
      <c r="B6793"/>
      <c r="C6793"/>
      <c r="D6793" s="145"/>
      <c r="E6793" s="146"/>
      <c r="F6793" s="1"/>
      <c r="G6793"/>
    </row>
    <row r="6794" spans="1:7" x14ac:dyDescent="0.3">
      <c r="A6794"/>
      <c r="B6794"/>
      <c r="C6794"/>
      <c r="D6794" s="145"/>
      <c r="E6794" s="146"/>
      <c r="F6794" s="1"/>
      <c r="G6794"/>
    </row>
    <row r="6795" spans="1:7" x14ac:dyDescent="0.3">
      <c r="A6795"/>
      <c r="B6795"/>
      <c r="C6795"/>
      <c r="D6795" s="145"/>
      <c r="E6795" s="146"/>
      <c r="F6795" s="1"/>
      <c r="G6795"/>
    </row>
    <row r="6796" spans="1:7" x14ac:dyDescent="0.3">
      <c r="A6796"/>
      <c r="B6796"/>
      <c r="C6796"/>
      <c r="D6796" s="145"/>
      <c r="E6796" s="146"/>
      <c r="F6796" s="1"/>
      <c r="G6796"/>
    </row>
    <row r="6797" spans="1:7" x14ac:dyDescent="0.3">
      <c r="A6797"/>
      <c r="B6797"/>
      <c r="C6797"/>
      <c r="D6797" s="145"/>
      <c r="E6797" s="146"/>
      <c r="F6797" s="1"/>
      <c r="G6797"/>
    </row>
    <row r="6798" spans="1:7" x14ac:dyDescent="0.3">
      <c r="A6798"/>
      <c r="B6798"/>
      <c r="C6798"/>
      <c r="D6798" s="145"/>
      <c r="E6798" s="146"/>
      <c r="F6798" s="1"/>
      <c r="G6798"/>
    </row>
    <row r="6799" spans="1:7" x14ac:dyDescent="0.3">
      <c r="A6799"/>
      <c r="B6799"/>
      <c r="C6799"/>
      <c r="D6799" s="145"/>
      <c r="E6799" s="146"/>
      <c r="F6799" s="1"/>
      <c r="G6799"/>
    </row>
    <row r="6800" spans="1:7" x14ac:dyDescent="0.3">
      <c r="A6800"/>
      <c r="B6800"/>
      <c r="C6800"/>
      <c r="D6800" s="145"/>
      <c r="E6800" s="146"/>
      <c r="F6800" s="1"/>
      <c r="G6800"/>
    </row>
    <row r="6801" spans="1:7" x14ac:dyDescent="0.3">
      <c r="A6801"/>
      <c r="B6801"/>
      <c r="C6801"/>
      <c r="D6801" s="145"/>
      <c r="E6801" s="146"/>
      <c r="F6801" s="1"/>
      <c r="G6801"/>
    </row>
    <row r="6802" spans="1:7" x14ac:dyDescent="0.3">
      <c r="A6802"/>
      <c r="B6802"/>
      <c r="C6802"/>
      <c r="D6802" s="145"/>
      <c r="E6802" s="146"/>
      <c r="F6802" s="1"/>
      <c r="G6802"/>
    </row>
    <row r="6803" spans="1:7" x14ac:dyDescent="0.3">
      <c r="A6803"/>
      <c r="B6803"/>
      <c r="C6803"/>
      <c r="D6803" s="145"/>
      <c r="E6803" s="146"/>
      <c r="F6803" s="1"/>
      <c r="G6803"/>
    </row>
    <row r="6804" spans="1:7" x14ac:dyDescent="0.3">
      <c r="A6804"/>
      <c r="B6804"/>
      <c r="C6804"/>
      <c r="D6804" s="145"/>
      <c r="E6804" s="146"/>
      <c r="F6804" s="1"/>
      <c r="G6804"/>
    </row>
    <row r="6805" spans="1:7" x14ac:dyDescent="0.3">
      <c r="A6805"/>
      <c r="B6805"/>
      <c r="C6805"/>
      <c r="D6805" s="145"/>
      <c r="E6805" s="146"/>
      <c r="F6805" s="1"/>
      <c r="G6805"/>
    </row>
    <row r="6806" spans="1:7" x14ac:dyDescent="0.3">
      <c r="A6806"/>
      <c r="B6806"/>
      <c r="C6806"/>
      <c r="D6806" s="145"/>
      <c r="E6806" s="146"/>
      <c r="F6806" s="1"/>
      <c r="G6806"/>
    </row>
    <row r="6807" spans="1:7" x14ac:dyDescent="0.3">
      <c r="A6807"/>
      <c r="B6807"/>
      <c r="C6807"/>
      <c r="D6807" s="145"/>
      <c r="E6807" s="146"/>
      <c r="F6807" s="1"/>
      <c r="G6807"/>
    </row>
    <row r="6808" spans="1:7" x14ac:dyDescent="0.3">
      <c r="A6808"/>
      <c r="B6808"/>
      <c r="C6808"/>
      <c r="D6808" s="145"/>
      <c r="E6808" s="146"/>
      <c r="F6808" s="1"/>
      <c r="G6808"/>
    </row>
    <row r="6809" spans="1:7" x14ac:dyDescent="0.3">
      <c r="A6809"/>
      <c r="B6809"/>
      <c r="C6809"/>
      <c r="D6809" s="145"/>
      <c r="E6809" s="146"/>
      <c r="F6809" s="1"/>
      <c r="G6809"/>
    </row>
    <row r="6810" spans="1:7" x14ac:dyDescent="0.3">
      <c r="A6810"/>
      <c r="B6810"/>
      <c r="C6810"/>
      <c r="D6810" s="145"/>
      <c r="E6810" s="146"/>
      <c r="F6810" s="1"/>
      <c r="G6810"/>
    </row>
    <row r="6811" spans="1:7" x14ac:dyDescent="0.3">
      <c r="A6811"/>
      <c r="B6811"/>
      <c r="C6811"/>
      <c r="D6811" s="145"/>
      <c r="E6811" s="146"/>
      <c r="F6811" s="1"/>
      <c r="G6811"/>
    </row>
    <row r="6812" spans="1:7" x14ac:dyDescent="0.3">
      <c r="A6812"/>
      <c r="B6812"/>
      <c r="C6812"/>
      <c r="D6812" s="145"/>
      <c r="E6812" s="146"/>
      <c r="F6812" s="1"/>
      <c r="G6812"/>
    </row>
    <row r="6813" spans="1:7" x14ac:dyDescent="0.3">
      <c r="A6813"/>
      <c r="B6813"/>
      <c r="C6813"/>
      <c r="D6813" s="145"/>
      <c r="E6813" s="146"/>
      <c r="F6813" s="1"/>
      <c r="G6813"/>
    </row>
    <row r="6814" spans="1:7" x14ac:dyDescent="0.3">
      <c r="A6814"/>
      <c r="B6814"/>
      <c r="C6814"/>
      <c r="D6814" s="145"/>
      <c r="E6814" s="146"/>
      <c r="F6814" s="1"/>
      <c r="G6814"/>
    </row>
    <row r="6815" spans="1:7" x14ac:dyDescent="0.3">
      <c r="A6815"/>
      <c r="B6815"/>
      <c r="C6815"/>
      <c r="D6815" s="145"/>
      <c r="E6815" s="146"/>
      <c r="F6815" s="1"/>
      <c r="G6815"/>
    </row>
    <row r="6816" spans="1:7" x14ac:dyDescent="0.3">
      <c r="A6816"/>
      <c r="B6816"/>
      <c r="C6816"/>
      <c r="D6816" s="145"/>
      <c r="E6816" s="146"/>
      <c r="F6816" s="1"/>
      <c r="G6816"/>
    </row>
    <row r="6817" spans="1:7" x14ac:dyDescent="0.3">
      <c r="A6817"/>
      <c r="B6817"/>
      <c r="C6817"/>
      <c r="D6817" s="145"/>
      <c r="E6817" s="146"/>
      <c r="F6817" s="1"/>
      <c r="G6817"/>
    </row>
    <row r="6818" spans="1:7" x14ac:dyDescent="0.3">
      <c r="A6818"/>
      <c r="B6818"/>
      <c r="C6818"/>
      <c r="D6818" s="145"/>
      <c r="E6818" s="146"/>
      <c r="F6818" s="1"/>
      <c r="G6818"/>
    </row>
    <row r="6819" spans="1:7" x14ac:dyDescent="0.3">
      <c r="A6819"/>
      <c r="B6819"/>
      <c r="C6819"/>
      <c r="D6819" s="145"/>
      <c r="E6819" s="146"/>
      <c r="F6819" s="1"/>
      <c r="G6819"/>
    </row>
    <row r="6820" spans="1:7" x14ac:dyDescent="0.3">
      <c r="A6820"/>
      <c r="B6820"/>
      <c r="C6820"/>
      <c r="D6820" s="145"/>
      <c r="E6820" s="146"/>
      <c r="F6820" s="1"/>
      <c r="G6820"/>
    </row>
    <row r="6821" spans="1:7" x14ac:dyDescent="0.3">
      <c r="A6821"/>
      <c r="B6821"/>
      <c r="C6821"/>
      <c r="D6821" s="145"/>
      <c r="E6821" s="146"/>
      <c r="F6821" s="1"/>
      <c r="G6821"/>
    </row>
    <row r="6822" spans="1:7" x14ac:dyDescent="0.3">
      <c r="A6822"/>
      <c r="B6822"/>
      <c r="C6822"/>
      <c r="D6822" s="145"/>
      <c r="E6822" s="146"/>
      <c r="F6822" s="1"/>
      <c r="G6822"/>
    </row>
    <row r="6823" spans="1:7" x14ac:dyDescent="0.3">
      <c r="A6823"/>
      <c r="B6823"/>
      <c r="C6823"/>
      <c r="D6823" s="145"/>
      <c r="E6823" s="146"/>
      <c r="F6823" s="1"/>
      <c r="G6823"/>
    </row>
    <row r="6824" spans="1:7" x14ac:dyDescent="0.3">
      <c r="A6824"/>
      <c r="B6824"/>
      <c r="C6824"/>
      <c r="D6824" s="145"/>
      <c r="E6824" s="146"/>
      <c r="F6824" s="1"/>
      <c r="G6824"/>
    </row>
    <row r="6825" spans="1:7" x14ac:dyDescent="0.3">
      <c r="A6825"/>
      <c r="B6825"/>
      <c r="C6825"/>
      <c r="D6825" s="145"/>
      <c r="E6825" s="146"/>
      <c r="F6825" s="1"/>
      <c r="G6825"/>
    </row>
    <row r="6826" spans="1:7" x14ac:dyDescent="0.3">
      <c r="A6826"/>
      <c r="B6826"/>
      <c r="C6826"/>
      <c r="D6826" s="145"/>
      <c r="E6826" s="146"/>
      <c r="F6826" s="1"/>
      <c r="G6826"/>
    </row>
    <row r="6827" spans="1:7" x14ac:dyDescent="0.3">
      <c r="A6827"/>
      <c r="B6827"/>
      <c r="C6827"/>
      <c r="D6827" s="145"/>
      <c r="E6827" s="146"/>
      <c r="F6827" s="1"/>
      <c r="G6827"/>
    </row>
    <row r="6828" spans="1:7" x14ac:dyDescent="0.3">
      <c r="A6828"/>
      <c r="B6828"/>
      <c r="C6828"/>
      <c r="D6828" s="145"/>
      <c r="E6828" s="146"/>
      <c r="F6828" s="1"/>
      <c r="G6828"/>
    </row>
    <row r="6829" spans="1:7" x14ac:dyDescent="0.3">
      <c r="A6829"/>
      <c r="B6829"/>
      <c r="C6829"/>
      <c r="D6829" s="145"/>
      <c r="E6829" s="146"/>
      <c r="F6829" s="1"/>
      <c r="G6829"/>
    </row>
    <row r="6830" spans="1:7" x14ac:dyDescent="0.3">
      <c r="A6830"/>
      <c r="B6830"/>
      <c r="C6830"/>
      <c r="D6830" s="145"/>
      <c r="E6830" s="146"/>
      <c r="F6830" s="1"/>
      <c r="G6830"/>
    </row>
    <row r="6831" spans="1:7" x14ac:dyDescent="0.3">
      <c r="A6831"/>
      <c r="B6831"/>
      <c r="C6831"/>
      <c r="D6831" s="145"/>
      <c r="E6831" s="146"/>
      <c r="F6831" s="1"/>
      <c r="G6831"/>
    </row>
    <row r="6832" spans="1:7" x14ac:dyDescent="0.3">
      <c r="A6832"/>
      <c r="B6832"/>
      <c r="C6832"/>
      <c r="D6832" s="145"/>
      <c r="E6832" s="146"/>
      <c r="F6832" s="1"/>
      <c r="G6832"/>
    </row>
    <row r="6833" spans="1:7" x14ac:dyDescent="0.3">
      <c r="A6833"/>
      <c r="B6833"/>
      <c r="C6833"/>
      <c r="D6833" s="145"/>
      <c r="E6833" s="146"/>
      <c r="F6833" s="1"/>
      <c r="G6833"/>
    </row>
    <row r="6834" spans="1:7" x14ac:dyDescent="0.3">
      <c r="A6834"/>
      <c r="B6834"/>
      <c r="C6834"/>
      <c r="D6834" s="145"/>
      <c r="E6834" s="146"/>
      <c r="F6834" s="1"/>
      <c r="G6834"/>
    </row>
    <row r="6835" spans="1:7" x14ac:dyDescent="0.3">
      <c r="A6835"/>
      <c r="B6835"/>
      <c r="C6835"/>
      <c r="D6835" s="145"/>
      <c r="E6835" s="146"/>
      <c r="F6835" s="1"/>
      <c r="G6835"/>
    </row>
    <row r="6836" spans="1:7" x14ac:dyDescent="0.3">
      <c r="A6836"/>
      <c r="B6836"/>
      <c r="C6836"/>
      <c r="D6836" s="145"/>
      <c r="E6836" s="146"/>
      <c r="F6836" s="1"/>
      <c r="G6836"/>
    </row>
    <row r="6837" spans="1:7" x14ac:dyDescent="0.3">
      <c r="A6837"/>
      <c r="B6837"/>
      <c r="C6837"/>
      <c r="D6837" s="145"/>
      <c r="E6837" s="146"/>
      <c r="F6837" s="1"/>
      <c r="G6837"/>
    </row>
    <row r="6838" spans="1:7" x14ac:dyDescent="0.3">
      <c r="A6838"/>
      <c r="B6838"/>
      <c r="C6838"/>
      <c r="D6838" s="145"/>
      <c r="E6838" s="146"/>
      <c r="F6838" s="1"/>
      <c r="G6838"/>
    </row>
    <row r="6839" spans="1:7" x14ac:dyDescent="0.3">
      <c r="A6839"/>
      <c r="B6839"/>
      <c r="C6839"/>
      <c r="D6839" s="145"/>
      <c r="E6839" s="146"/>
      <c r="F6839" s="1"/>
      <c r="G6839"/>
    </row>
    <row r="6840" spans="1:7" x14ac:dyDescent="0.3">
      <c r="A6840"/>
      <c r="B6840"/>
      <c r="C6840"/>
      <c r="D6840" s="145"/>
      <c r="E6840" s="146"/>
      <c r="F6840" s="1"/>
      <c r="G6840"/>
    </row>
    <row r="6841" spans="1:7" x14ac:dyDescent="0.3">
      <c r="A6841"/>
      <c r="B6841"/>
      <c r="C6841"/>
      <c r="D6841" s="145"/>
      <c r="E6841" s="146"/>
      <c r="F6841" s="1"/>
      <c r="G6841"/>
    </row>
    <row r="6842" spans="1:7" x14ac:dyDescent="0.3">
      <c r="A6842"/>
      <c r="B6842"/>
      <c r="C6842"/>
      <c r="D6842" s="145"/>
      <c r="E6842" s="146"/>
      <c r="F6842" s="1"/>
      <c r="G6842"/>
    </row>
    <row r="6843" spans="1:7" x14ac:dyDescent="0.3">
      <c r="A6843"/>
      <c r="B6843"/>
      <c r="C6843"/>
      <c r="D6843" s="145"/>
      <c r="E6843" s="146"/>
      <c r="F6843" s="1"/>
      <c r="G6843"/>
    </row>
    <row r="6844" spans="1:7" x14ac:dyDescent="0.3">
      <c r="A6844"/>
      <c r="B6844"/>
      <c r="C6844"/>
      <c r="D6844" s="145"/>
      <c r="E6844" s="146"/>
      <c r="F6844" s="1"/>
      <c r="G6844"/>
    </row>
    <row r="6845" spans="1:7" x14ac:dyDescent="0.3">
      <c r="A6845"/>
      <c r="B6845"/>
      <c r="C6845"/>
      <c r="D6845" s="145"/>
      <c r="E6845" s="146"/>
      <c r="F6845" s="1"/>
      <c r="G6845"/>
    </row>
    <row r="6846" spans="1:7" x14ac:dyDescent="0.3">
      <c r="A6846"/>
      <c r="B6846"/>
      <c r="C6846"/>
      <c r="D6846" s="145"/>
      <c r="E6846" s="146"/>
      <c r="F6846" s="1"/>
      <c r="G6846"/>
    </row>
    <row r="6847" spans="1:7" x14ac:dyDescent="0.3">
      <c r="A6847"/>
      <c r="B6847"/>
      <c r="C6847"/>
      <c r="D6847" s="145"/>
      <c r="E6847" s="146"/>
      <c r="F6847" s="1"/>
      <c r="G6847"/>
    </row>
    <row r="6848" spans="1:7" x14ac:dyDescent="0.3">
      <c r="A6848"/>
      <c r="B6848"/>
      <c r="C6848"/>
      <c r="D6848" s="145"/>
      <c r="E6848" s="146"/>
      <c r="F6848" s="1"/>
      <c r="G6848"/>
    </row>
    <row r="6849" spans="1:7" x14ac:dyDescent="0.3">
      <c r="A6849"/>
      <c r="B6849"/>
      <c r="C6849"/>
      <c r="D6849" s="145"/>
      <c r="E6849" s="146"/>
      <c r="F6849" s="1"/>
      <c r="G6849"/>
    </row>
    <row r="6850" spans="1:7" x14ac:dyDescent="0.3">
      <c r="A6850"/>
      <c r="B6850"/>
      <c r="C6850"/>
      <c r="D6850" s="145"/>
      <c r="E6850" s="146"/>
      <c r="F6850" s="1"/>
      <c r="G6850"/>
    </row>
    <row r="6851" spans="1:7" x14ac:dyDescent="0.3">
      <c r="A6851"/>
      <c r="B6851"/>
      <c r="C6851"/>
      <c r="D6851" s="145"/>
      <c r="E6851" s="146"/>
      <c r="F6851" s="1"/>
      <c r="G6851"/>
    </row>
    <row r="6852" spans="1:7" x14ac:dyDescent="0.3">
      <c r="A6852"/>
      <c r="B6852"/>
      <c r="C6852"/>
      <c r="D6852" s="145"/>
      <c r="E6852" s="146"/>
      <c r="F6852" s="1"/>
      <c r="G6852"/>
    </row>
    <row r="6853" spans="1:7" x14ac:dyDescent="0.3">
      <c r="A6853"/>
      <c r="B6853"/>
      <c r="C6853"/>
      <c r="D6853" s="145"/>
      <c r="E6853" s="146"/>
      <c r="F6853" s="1"/>
      <c r="G6853"/>
    </row>
    <row r="6854" spans="1:7" x14ac:dyDescent="0.3">
      <c r="A6854"/>
      <c r="B6854"/>
      <c r="C6854"/>
      <c r="D6854" s="145"/>
      <c r="E6854" s="146"/>
      <c r="F6854" s="1"/>
      <c r="G6854"/>
    </row>
    <row r="6855" spans="1:7" x14ac:dyDescent="0.3">
      <c r="A6855"/>
      <c r="B6855"/>
      <c r="C6855"/>
      <c r="D6855" s="145"/>
      <c r="E6855" s="146"/>
      <c r="F6855" s="1"/>
      <c r="G6855"/>
    </row>
    <row r="6856" spans="1:7" x14ac:dyDescent="0.3">
      <c r="A6856"/>
      <c r="B6856"/>
      <c r="C6856"/>
      <c r="D6856" s="145"/>
      <c r="E6856" s="146"/>
      <c r="F6856" s="1"/>
      <c r="G6856"/>
    </row>
    <row r="6857" spans="1:7" x14ac:dyDescent="0.3">
      <c r="A6857"/>
      <c r="B6857"/>
      <c r="C6857"/>
      <c r="D6857" s="145"/>
      <c r="E6857" s="146"/>
      <c r="F6857" s="1"/>
      <c r="G6857"/>
    </row>
    <row r="6858" spans="1:7" x14ac:dyDescent="0.3">
      <c r="A6858"/>
      <c r="B6858"/>
      <c r="C6858"/>
      <c r="D6858" s="145"/>
      <c r="E6858" s="146"/>
      <c r="F6858" s="1"/>
      <c r="G6858"/>
    </row>
    <row r="6859" spans="1:7" x14ac:dyDescent="0.3">
      <c r="A6859"/>
      <c r="B6859"/>
      <c r="C6859"/>
      <c r="D6859" s="145"/>
      <c r="E6859" s="146"/>
      <c r="F6859" s="1"/>
      <c r="G6859"/>
    </row>
    <row r="6860" spans="1:7" x14ac:dyDescent="0.3">
      <c r="A6860"/>
      <c r="B6860"/>
      <c r="C6860"/>
      <c r="D6860" s="145"/>
      <c r="E6860" s="146"/>
      <c r="F6860" s="1"/>
      <c r="G6860"/>
    </row>
    <row r="6861" spans="1:7" x14ac:dyDescent="0.3">
      <c r="A6861"/>
      <c r="B6861"/>
      <c r="C6861"/>
      <c r="D6861" s="145"/>
      <c r="E6861" s="146"/>
      <c r="F6861" s="1"/>
      <c r="G6861"/>
    </row>
    <row r="6862" spans="1:7" x14ac:dyDescent="0.3">
      <c r="A6862"/>
      <c r="B6862"/>
      <c r="C6862"/>
      <c r="D6862" s="145"/>
      <c r="E6862" s="146"/>
      <c r="F6862" s="1"/>
      <c r="G6862"/>
    </row>
    <row r="6863" spans="1:7" x14ac:dyDescent="0.3">
      <c r="A6863"/>
      <c r="B6863"/>
      <c r="C6863"/>
      <c r="D6863" s="145"/>
      <c r="E6863" s="146"/>
      <c r="F6863" s="1"/>
      <c r="G6863"/>
    </row>
    <row r="6864" spans="1:7" x14ac:dyDescent="0.3">
      <c r="A6864"/>
      <c r="B6864"/>
      <c r="C6864"/>
      <c r="D6864" s="145"/>
      <c r="E6864" s="146"/>
      <c r="F6864" s="1"/>
      <c r="G6864"/>
    </row>
    <row r="6865" spans="1:7" x14ac:dyDescent="0.3">
      <c r="A6865"/>
      <c r="B6865"/>
      <c r="C6865"/>
      <c r="D6865" s="145"/>
      <c r="E6865" s="146"/>
      <c r="F6865" s="1"/>
      <c r="G6865"/>
    </row>
    <row r="6866" spans="1:7" x14ac:dyDescent="0.3">
      <c r="A6866"/>
      <c r="B6866"/>
      <c r="C6866"/>
      <c r="D6866" s="145"/>
      <c r="E6866" s="146"/>
      <c r="F6866" s="1"/>
      <c r="G6866"/>
    </row>
    <row r="6867" spans="1:7" x14ac:dyDescent="0.3">
      <c r="A6867"/>
      <c r="B6867"/>
      <c r="C6867"/>
      <c r="D6867" s="145"/>
      <c r="E6867" s="146"/>
      <c r="F6867" s="1"/>
      <c r="G6867"/>
    </row>
    <row r="6868" spans="1:7" x14ac:dyDescent="0.3">
      <c r="A6868"/>
      <c r="B6868"/>
      <c r="C6868"/>
      <c r="D6868" s="145"/>
      <c r="E6868" s="146"/>
      <c r="F6868" s="1"/>
      <c r="G6868"/>
    </row>
    <row r="6869" spans="1:7" x14ac:dyDescent="0.3">
      <c r="A6869"/>
      <c r="B6869"/>
      <c r="C6869"/>
      <c r="D6869" s="145"/>
      <c r="E6869" s="146"/>
      <c r="F6869" s="1"/>
      <c r="G6869"/>
    </row>
    <row r="6870" spans="1:7" x14ac:dyDescent="0.3">
      <c r="A6870"/>
      <c r="B6870"/>
      <c r="C6870"/>
      <c r="D6870" s="145"/>
      <c r="E6870" s="146"/>
      <c r="F6870" s="1"/>
      <c r="G6870"/>
    </row>
    <row r="6871" spans="1:7" x14ac:dyDescent="0.3">
      <c r="A6871"/>
      <c r="B6871"/>
      <c r="C6871"/>
      <c r="D6871" s="145"/>
      <c r="E6871" s="146"/>
      <c r="F6871" s="1"/>
      <c r="G6871"/>
    </row>
    <row r="6872" spans="1:7" x14ac:dyDescent="0.3">
      <c r="A6872"/>
      <c r="B6872"/>
      <c r="C6872"/>
      <c r="D6872" s="145"/>
      <c r="E6872" s="146"/>
      <c r="F6872" s="1"/>
      <c r="G6872"/>
    </row>
    <row r="6873" spans="1:7" x14ac:dyDescent="0.3">
      <c r="A6873"/>
      <c r="B6873"/>
      <c r="C6873"/>
      <c r="D6873" s="145"/>
      <c r="E6873" s="146"/>
      <c r="F6873" s="1"/>
      <c r="G6873"/>
    </row>
    <row r="6874" spans="1:7" x14ac:dyDescent="0.3">
      <c r="A6874"/>
      <c r="B6874"/>
      <c r="C6874"/>
      <c r="D6874" s="145"/>
      <c r="E6874" s="146"/>
      <c r="F6874" s="1"/>
      <c r="G6874"/>
    </row>
    <row r="6875" spans="1:7" x14ac:dyDescent="0.3">
      <c r="A6875"/>
      <c r="B6875"/>
      <c r="C6875"/>
      <c r="D6875" s="145"/>
      <c r="E6875" s="146"/>
      <c r="F6875" s="1"/>
      <c r="G6875"/>
    </row>
    <row r="6876" spans="1:7" x14ac:dyDescent="0.3">
      <c r="A6876"/>
      <c r="B6876"/>
      <c r="C6876"/>
      <c r="D6876" s="145"/>
      <c r="E6876" s="146"/>
      <c r="F6876" s="1"/>
      <c r="G6876"/>
    </row>
    <row r="6877" spans="1:7" x14ac:dyDescent="0.3">
      <c r="A6877"/>
      <c r="B6877"/>
      <c r="C6877"/>
      <c r="D6877" s="145"/>
      <c r="E6877" s="146"/>
      <c r="F6877" s="1"/>
      <c r="G6877"/>
    </row>
    <row r="6878" spans="1:7" x14ac:dyDescent="0.3">
      <c r="A6878"/>
      <c r="B6878"/>
      <c r="C6878"/>
      <c r="D6878" s="145"/>
      <c r="E6878" s="146"/>
      <c r="F6878" s="1"/>
      <c r="G6878"/>
    </row>
    <row r="6879" spans="1:7" x14ac:dyDescent="0.3">
      <c r="A6879"/>
      <c r="B6879"/>
      <c r="C6879"/>
      <c r="D6879" s="145"/>
      <c r="E6879" s="146"/>
      <c r="F6879" s="1"/>
      <c r="G6879"/>
    </row>
    <row r="6880" spans="1:7" x14ac:dyDescent="0.3">
      <c r="A6880"/>
      <c r="B6880"/>
      <c r="C6880"/>
      <c r="D6880" s="145"/>
      <c r="E6880" s="146"/>
      <c r="F6880" s="1"/>
      <c r="G6880"/>
    </row>
    <row r="6881" spans="1:7" x14ac:dyDescent="0.3">
      <c r="A6881"/>
      <c r="B6881"/>
      <c r="C6881"/>
      <c r="D6881" s="145"/>
      <c r="E6881" s="146"/>
      <c r="F6881" s="1"/>
      <c r="G6881"/>
    </row>
    <row r="6882" spans="1:7" x14ac:dyDescent="0.3">
      <c r="A6882"/>
      <c r="B6882"/>
      <c r="C6882"/>
      <c r="D6882" s="145"/>
      <c r="E6882" s="146"/>
      <c r="F6882" s="1"/>
      <c r="G6882"/>
    </row>
    <row r="6883" spans="1:7" x14ac:dyDescent="0.3">
      <c r="A6883"/>
      <c r="B6883"/>
      <c r="C6883"/>
      <c r="D6883" s="145"/>
      <c r="E6883" s="146"/>
      <c r="F6883" s="1"/>
      <c r="G6883"/>
    </row>
    <row r="6884" spans="1:7" x14ac:dyDescent="0.3">
      <c r="A6884"/>
      <c r="B6884"/>
      <c r="C6884"/>
      <c r="D6884" s="145"/>
      <c r="E6884" s="146"/>
      <c r="F6884" s="1"/>
      <c r="G6884"/>
    </row>
    <row r="6885" spans="1:7" x14ac:dyDescent="0.3">
      <c r="A6885"/>
      <c r="B6885"/>
      <c r="C6885"/>
      <c r="D6885" s="145"/>
      <c r="E6885" s="146"/>
      <c r="F6885" s="1"/>
      <c r="G6885"/>
    </row>
    <row r="6886" spans="1:7" x14ac:dyDescent="0.3">
      <c r="A6886"/>
      <c r="B6886"/>
      <c r="C6886"/>
      <c r="D6886" s="145"/>
      <c r="E6886" s="146"/>
      <c r="F6886" s="1"/>
      <c r="G6886"/>
    </row>
    <row r="6887" spans="1:7" x14ac:dyDescent="0.3">
      <c r="A6887"/>
      <c r="B6887"/>
      <c r="C6887"/>
      <c r="D6887" s="145"/>
      <c r="E6887" s="146"/>
      <c r="F6887" s="1"/>
      <c r="G6887"/>
    </row>
    <row r="6888" spans="1:7" x14ac:dyDescent="0.3">
      <c r="A6888"/>
      <c r="B6888"/>
      <c r="C6888"/>
      <c r="D6888" s="145"/>
      <c r="E6888" s="146"/>
      <c r="F6888" s="1"/>
      <c r="G6888"/>
    </row>
    <row r="6889" spans="1:7" x14ac:dyDescent="0.3">
      <c r="A6889"/>
      <c r="B6889"/>
      <c r="C6889"/>
      <c r="D6889" s="145"/>
      <c r="E6889" s="146"/>
      <c r="F6889" s="1"/>
      <c r="G6889"/>
    </row>
    <row r="6890" spans="1:7" x14ac:dyDescent="0.3">
      <c r="A6890"/>
      <c r="B6890"/>
      <c r="C6890"/>
      <c r="D6890" s="145"/>
      <c r="E6890" s="146"/>
      <c r="F6890" s="1"/>
      <c r="G6890"/>
    </row>
    <row r="6891" spans="1:7" x14ac:dyDescent="0.3">
      <c r="A6891"/>
      <c r="B6891"/>
      <c r="C6891"/>
      <c r="D6891" s="145"/>
      <c r="E6891" s="146"/>
      <c r="F6891" s="1"/>
      <c r="G6891"/>
    </row>
    <row r="6892" spans="1:7" x14ac:dyDescent="0.3">
      <c r="A6892"/>
      <c r="B6892"/>
      <c r="C6892"/>
      <c r="D6892" s="145"/>
      <c r="E6892" s="146"/>
      <c r="F6892" s="1"/>
      <c r="G6892"/>
    </row>
    <row r="6893" spans="1:7" x14ac:dyDescent="0.3">
      <c r="A6893"/>
      <c r="B6893"/>
      <c r="C6893"/>
      <c r="D6893" s="145"/>
      <c r="E6893" s="146"/>
      <c r="F6893" s="1"/>
      <c r="G6893"/>
    </row>
    <row r="6894" spans="1:7" x14ac:dyDescent="0.3">
      <c r="A6894"/>
      <c r="B6894"/>
      <c r="C6894"/>
      <c r="D6894" s="145"/>
      <c r="E6894" s="146"/>
      <c r="F6894" s="1"/>
      <c r="G6894"/>
    </row>
    <row r="6895" spans="1:7" x14ac:dyDescent="0.3">
      <c r="A6895"/>
      <c r="B6895"/>
      <c r="C6895"/>
      <c r="D6895" s="145"/>
      <c r="E6895" s="146"/>
      <c r="F6895" s="1"/>
      <c r="G6895"/>
    </row>
    <row r="6896" spans="1:7" x14ac:dyDescent="0.3">
      <c r="A6896"/>
      <c r="B6896"/>
      <c r="C6896"/>
      <c r="D6896" s="145"/>
      <c r="E6896" s="146"/>
      <c r="F6896" s="1"/>
      <c r="G6896"/>
    </row>
    <row r="6897" spans="1:7" x14ac:dyDescent="0.3">
      <c r="A6897"/>
      <c r="B6897"/>
      <c r="C6897"/>
      <c r="D6897" s="145"/>
      <c r="E6897" s="146"/>
      <c r="F6897" s="1"/>
      <c r="G6897"/>
    </row>
    <row r="6898" spans="1:7" x14ac:dyDescent="0.3">
      <c r="A6898"/>
      <c r="B6898"/>
      <c r="C6898"/>
      <c r="D6898" s="145"/>
      <c r="E6898" s="146"/>
      <c r="F6898" s="1"/>
      <c r="G6898"/>
    </row>
    <row r="6899" spans="1:7" x14ac:dyDescent="0.3">
      <c r="A6899"/>
      <c r="B6899"/>
      <c r="C6899"/>
      <c r="D6899" s="145"/>
      <c r="E6899" s="146"/>
      <c r="F6899" s="1"/>
      <c r="G6899"/>
    </row>
    <row r="6900" spans="1:7" x14ac:dyDescent="0.3">
      <c r="A6900"/>
      <c r="B6900"/>
      <c r="C6900"/>
      <c r="D6900" s="145"/>
      <c r="E6900" s="146"/>
      <c r="F6900" s="1"/>
      <c r="G6900"/>
    </row>
    <row r="6901" spans="1:7" x14ac:dyDescent="0.3">
      <c r="A6901"/>
      <c r="B6901"/>
      <c r="C6901"/>
      <c r="D6901" s="145"/>
      <c r="E6901" s="146"/>
      <c r="F6901" s="1"/>
      <c r="G6901"/>
    </row>
    <row r="6902" spans="1:7" x14ac:dyDescent="0.3">
      <c r="A6902"/>
      <c r="B6902"/>
      <c r="C6902"/>
      <c r="D6902" s="145"/>
      <c r="E6902" s="146"/>
      <c r="F6902" s="1"/>
      <c r="G6902"/>
    </row>
    <row r="6903" spans="1:7" x14ac:dyDescent="0.3">
      <c r="A6903"/>
      <c r="B6903"/>
      <c r="C6903"/>
      <c r="D6903" s="145"/>
      <c r="E6903" s="146"/>
      <c r="F6903" s="1"/>
      <c r="G6903"/>
    </row>
    <row r="6904" spans="1:7" x14ac:dyDescent="0.3">
      <c r="A6904"/>
      <c r="B6904"/>
      <c r="C6904"/>
      <c r="D6904" s="145"/>
      <c r="E6904" s="146"/>
      <c r="F6904" s="1"/>
      <c r="G6904"/>
    </row>
    <row r="6905" spans="1:7" x14ac:dyDescent="0.3">
      <c r="A6905"/>
      <c r="B6905"/>
      <c r="C6905"/>
      <c r="D6905" s="145"/>
      <c r="E6905" s="146"/>
      <c r="F6905" s="1"/>
      <c r="G6905"/>
    </row>
    <row r="6906" spans="1:7" x14ac:dyDescent="0.3">
      <c r="A6906"/>
      <c r="B6906"/>
      <c r="C6906"/>
      <c r="D6906" s="145"/>
      <c r="E6906" s="146"/>
      <c r="F6906" s="1"/>
      <c r="G6906"/>
    </row>
    <row r="6907" spans="1:7" x14ac:dyDescent="0.3">
      <c r="A6907"/>
      <c r="B6907"/>
      <c r="C6907"/>
      <c r="D6907" s="145"/>
      <c r="E6907" s="146"/>
      <c r="F6907" s="1"/>
      <c r="G6907"/>
    </row>
    <row r="6908" spans="1:7" x14ac:dyDescent="0.3">
      <c r="A6908"/>
      <c r="B6908"/>
      <c r="C6908"/>
      <c r="D6908" s="145"/>
      <c r="E6908" s="146"/>
      <c r="F6908" s="1"/>
      <c r="G6908"/>
    </row>
    <row r="6909" spans="1:7" x14ac:dyDescent="0.3">
      <c r="A6909"/>
      <c r="B6909"/>
      <c r="C6909"/>
      <c r="D6909" s="145"/>
      <c r="E6909" s="146"/>
      <c r="F6909" s="1"/>
      <c r="G6909"/>
    </row>
    <row r="6910" spans="1:7" x14ac:dyDescent="0.3">
      <c r="A6910"/>
      <c r="B6910"/>
      <c r="C6910"/>
      <c r="D6910" s="145"/>
      <c r="E6910" s="146"/>
      <c r="F6910" s="1"/>
      <c r="G6910"/>
    </row>
    <row r="6911" spans="1:7" x14ac:dyDescent="0.3">
      <c r="A6911"/>
      <c r="B6911"/>
      <c r="C6911"/>
      <c r="D6911" s="145"/>
      <c r="E6911" s="146"/>
      <c r="F6911" s="1"/>
      <c r="G6911"/>
    </row>
    <row r="6912" spans="1:7" x14ac:dyDescent="0.3">
      <c r="A6912"/>
      <c r="B6912"/>
      <c r="C6912"/>
      <c r="D6912" s="145"/>
      <c r="E6912" s="146"/>
      <c r="F6912" s="1"/>
      <c r="G6912"/>
    </row>
    <row r="6913" spans="1:7" x14ac:dyDescent="0.3">
      <c r="A6913"/>
      <c r="B6913"/>
      <c r="C6913"/>
      <c r="D6913" s="145"/>
      <c r="E6913" s="146"/>
      <c r="F6913" s="1"/>
      <c r="G6913"/>
    </row>
    <row r="6914" spans="1:7" x14ac:dyDescent="0.3">
      <c r="A6914"/>
      <c r="B6914"/>
      <c r="C6914"/>
      <c r="D6914" s="145"/>
      <c r="E6914" s="146"/>
      <c r="F6914" s="1"/>
      <c r="G6914"/>
    </row>
    <row r="6915" spans="1:7" x14ac:dyDescent="0.3">
      <c r="A6915"/>
      <c r="B6915"/>
      <c r="C6915"/>
      <c r="D6915" s="145"/>
      <c r="E6915" s="146"/>
      <c r="F6915" s="1"/>
      <c r="G6915"/>
    </row>
    <row r="6916" spans="1:7" x14ac:dyDescent="0.3">
      <c r="A6916"/>
      <c r="B6916"/>
      <c r="C6916"/>
      <c r="D6916" s="145"/>
      <c r="E6916" s="146"/>
      <c r="F6916" s="1"/>
      <c r="G6916"/>
    </row>
    <row r="6917" spans="1:7" x14ac:dyDescent="0.3">
      <c r="A6917"/>
      <c r="B6917"/>
      <c r="C6917"/>
      <c r="D6917" s="145"/>
      <c r="E6917" s="146"/>
      <c r="F6917" s="1"/>
      <c r="G6917"/>
    </row>
    <row r="6918" spans="1:7" x14ac:dyDescent="0.3">
      <c r="A6918"/>
      <c r="B6918"/>
      <c r="C6918"/>
      <c r="D6918" s="145"/>
      <c r="E6918" s="146"/>
      <c r="F6918" s="1"/>
      <c r="G6918"/>
    </row>
    <row r="6919" spans="1:7" x14ac:dyDescent="0.3">
      <c r="A6919"/>
      <c r="B6919"/>
      <c r="C6919"/>
      <c r="D6919" s="145"/>
      <c r="E6919" s="146"/>
      <c r="F6919" s="1"/>
      <c r="G6919"/>
    </row>
    <row r="6920" spans="1:7" x14ac:dyDescent="0.3">
      <c r="A6920"/>
      <c r="B6920"/>
      <c r="C6920"/>
      <c r="D6920" s="145"/>
      <c r="E6920" s="146"/>
      <c r="F6920" s="1"/>
      <c r="G6920"/>
    </row>
    <row r="6921" spans="1:7" x14ac:dyDescent="0.3">
      <c r="A6921"/>
      <c r="B6921"/>
      <c r="C6921"/>
      <c r="D6921" s="145"/>
      <c r="E6921" s="146"/>
      <c r="F6921" s="1"/>
      <c r="G6921"/>
    </row>
    <row r="6922" spans="1:7" x14ac:dyDescent="0.3">
      <c r="A6922"/>
      <c r="B6922"/>
      <c r="C6922"/>
      <c r="D6922" s="145"/>
      <c r="E6922" s="146"/>
      <c r="F6922" s="1"/>
      <c r="G6922"/>
    </row>
    <row r="6923" spans="1:7" x14ac:dyDescent="0.3">
      <c r="A6923"/>
      <c r="B6923"/>
      <c r="C6923"/>
      <c r="D6923" s="145"/>
      <c r="E6923" s="146"/>
      <c r="F6923" s="1"/>
      <c r="G6923"/>
    </row>
    <row r="6924" spans="1:7" x14ac:dyDescent="0.3">
      <c r="A6924"/>
      <c r="B6924"/>
      <c r="C6924"/>
      <c r="D6924" s="145"/>
      <c r="E6924" s="146"/>
      <c r="F6924" s="1"/>
      <c r="G6924"/>
    </row>
    <row r="6925" spans="1:7" x14ac:dyDescent="0.3">
      <c r="A6925"/>
      <c r="B6925"/>
      <c r="C6925"/>
      <c r="D6925" s="145"/>
      <c r="E6925" s="146"/>
      <c r="F6925" s="1"/>
      <c r="G6925"/>
    </row>
    <row r="6926" spans="1:7" x14ac:dyDescent="0.3">
      <c r="A6926"/>
      <c r="B6926"/>
      <c r="C6926"/>
      <c r="D6926" s="145"/>
      <c r="E6926" s="146"/>
      <c r="F6926" s="1"/>
      <c r="G6926"/>
    </row>
    <row r="6927" spans="1:7" x14ac:dyDescent="0.3">
      <c r="A6927"/>
      <c r="B6927"/>
      <c r="C6927"/>
      <c r="D6927" s="145"/>
      <c r="E6927" s="146"/>
      <c r="F6927" s="1"/>
      <c r="G6927"/>
    </row>
    <row r="6928" spans="1:7" x14ac:dyDescent="0.3">
      <c r="A6928"/>
      <c r="B6928"/>
      <c r="C6928"/>
      <c r="D6928" s="145"/>
      <c r="E6928" s="146"/>
      <c r="F6928" s="1"/>
      <c r="G6928"/>
    </row>
    <row r="6929" spans="1:7" x14ac:dyDescent="0.3">
      <c r="A6929"/>
      <c r="B6929"/>
      <c r="C6929"/>
      <c r="D6929" s="145"/>
      <c r="E6929" s="146"/>
      <c r="F6929" s="1"/>
      <c r="G6929"/>
    </row>
    <row r="6930" spans="1:7" x14ac:dyDescent="0.3">
      <c r="A6930"/>
      <c r="B6930"/>
      <c r="C6930"/>
      <c r="D6930" s="145"/>
      <c r="E6930" s="146"/>
      <c r="F6930" s="1"/>
      <c r="G6930"/>
    </row>
    <row r="6931" spans="1:7" x14ac:dyDescent="0.3">
      <c r="A6931"/>
      <c r="B6931"/>
      <c r="C6931"/>
      <c r="D6931" s="145"/>
      <c r="E6931" s="146"/>
      <c r="F6931" s="1"/>
      <c r="G6931"/>
    </row>
    <row r="6932" spans="1:7" x14ac:dyDescent="0.3">
      <c r="A6932"/>
      <c r="B6932"/>
      <c r="C6932"/>
      <c r="D6932" s="145"/>
      <c r="E6932" s="146"/>
      <c r="F6932" s="1"/>
      <c r="G6932"/>
    </row>
    <row r="6933" spans="1:7" x14ac:dyDescent="0.3">
      <c r="A6933"/>
      <c r="B6933"/>
      <c r="C6933"/>
      <c r="D6933" s="145"/>
      <c r="E6933" s="146"/>
      <c r="F6933" s="1"/>
      <c r="G6933"/>
    </row>
    <row r="6934" spans="1:7" x14ac:dyDescent="0.3">
      <c r="A6934"/>
      <c r="B6934"/>
      <c r="C6934"/>
      <c r="D6934" s="145"/>
      <c r="E6934" s="146"/>
      <c r="F6934" s="1"/>
      <c r="G6934"/>
    </row>
    <row r="6935" spans="1:7" x14ac:dyDescent="0.3">
      <c r="A6935"/>
      <c r="B6935"/>
      <c r="C6935"/>
      <c r="D6935" s="145"/>
      <c r="E6935" s="146"/>
      <c r="F6935" s="1"/>
      <c r="G6935"/>
    </row>
    <row r="6936" spans="1:7" x14ac:dyDescent="0.3">
      <c r="A6936"/>
      <c r="B6936"/>
      <c r="C6936"/>
      <c r="D6936" s="145"/>
      <c r="E6936" s="146"/>
      <c r="F6936" s="1"/>
      <c r="G6936"/>
    </row>
    <row r="6937" spans="1:7" x14ac:dyDescent="0.3">
      <c r="A6937"/>
      <c r="B6937"/>
      <c r="C6937"/>
      <c r="D6937" s="145"/>
      <c r="E6937" s="146"/>
      <c r="F6937" s="1"/>
      <c r="G6937"/>
    </row>
    <row r="6938" spans="1:7" x14ac:dyDescent="0.3">
      <c r="A6938"/>
      <c r="B6938"/>
      <c r="C6938"/>
      <c r="D6938" s="145"/>
      <c r="E6938" s="146"/>
      <c r="F6938" s="1"/>
      <c r="G6938"/>
    </row>
    <row r="6939" spans="1:7" x14ac:dyDescent="0.3">
      <c r="A6939"/>
      <c r="B6939"/>
      <c r="C6939"/>
      <c r="D6939" s="145"/>
      <c r="E6939" s="146"/>
      <c r="F6939" s="1"/>
      <c r="G6939"/>
    </row>
    <row r="6940" spans="1:7" x14ac:dyDescent="0.3">
      <c r="A6940"/>
      <c r="B6940"/>
      <c r="C6940"/>
      <c r="D6940" s="145"/>
      <c r="E6940" s="146"/>
      <c r="F6940" s="1"/>
      <c r="G6940"/>
    </row>
    <row r="6941" spans="1:7" x14ac:dyDescent="0.3">
      <c r="A6941"/>
      <c r="B6941"/>
      <c r="C6941"/>
      <c r="D6941" s="145"/>
      <c r="E6941" s="146"/>
      <c r="F6941" s="1"/>
      <c r="G6941"/>
    </row>
    <row r="6942" spans="1:7" x14ac:dyDescent="0.3">
      <c r="A6942"/>
      <c r="B6942"/>
      <c r="C6942"/>
      <c r="D6942" s="145"/>
      <c r="E6942" s="146"/>
      <c r="F6942" s="1"/>
      <c r="G6942"/>
    </row>
    <row r="6943" spans="1:7" x14ac:dyDescent="0.3">
      <c r="A6943"/>
      <c r="B6943"/>
      <c r="C6943"/>
      <c r="D6943" s="145"/>
      <c r="E6943" s="146"/>
      <c r="F6943" s="1"/>
      <c r="G6943"/>
    </row>
    <row r="6944" spans="1:7" x14ac:dyDescent="0.3">
      <c r="A6944"/>
      <c r="B6944"/>
      <c r="C6944"/>
      <c r="D6944" s="145"/>
      <c r="E6944" s="146"/>
      <c r="F6944" s="1"/>
      <c r="G6944"/>
    </row>
    <row r="6945" spans="1:7" x14ac:dyDescent="0.3">
      <c r="A6945"/>
      <c r="B6945"/>
      <c r="C6945"/>
      <c r="D6945" s="145"/>
      <c r="E6945" s="146"/>
      <c r="F6945" s="1"/>
      <c r="G6945"/>
    </row>
    <row r="6946" spans="1:7" x14ac:dyDescent="0.3">
      <c r="A6946"/>
      <c r="B6946"/>
      <c r="C6946"/>
      <c r="D6946" s="145"/>
      <c r="E6946" s="146"/>
      <c r="F6946" s="1"/>
      <c r="G6946"/>
    </row>
    <row r="6947" spans="1:7" x14ac:dyDescent="0.3">
      <c r="A6947"/>
      <c r="B6947"/>
      <c r="C6947"/>
      <c r="D6947" s="145"/>
      <c r="E6947" s="146"/>
      <c r="F6947" s="1"/>
      <c r="G6947"/>
    </row>
    <row r="6948" spans="1:7" x14ac:dyDescent="0.3">
      <c r="A6948"/>
      <c r="B6948"/>
      <c r="C6948"/>
      <c r="D6948" s="145"/>
      <c r="E6948" s="146"/>
      <c r="F6948" s="1"/>
      <c r="G6948"/>
    </row>
    <row r="6949" spans="1:7" x14ac:dyDescent="0.3">
      <c r="A6949"/>
      <c r="B6949"/>
      <c r="C6949"/>
      <c r="D6949" s="145"/>
      <c r="E6949" s="146"/>
      <c r="F6949" s="1"/>
      <c r="G6949"/>
    </row>
    <row r="6950" spans="1:7" x14ac:dyDescent="0.3">
      <c r="A6950"/>
      <c r="B6950"/>
      <c r="C6950"/>
      <c r="D6950" s="145"/>
      <c r="E6950" s="146"/>
      <c r="F6950" s="1"/>
      <c r="G6950"/>
    </row>
    <row r="6951" spans="1:7" x14ac:dyDescent="0.3">
      <c r="A6951"/>
      <c r="B6951"/>
      <c r="C6951"/>
      <c r="D6951" s="145"/>
      <c r="E6951" s="146"/>
      <c r="F6951" s="1"/>
      <c r="G6951"/>
    </row>
    <row r="6952" spans="1:7" x14ac:dyDescent="0.3">
      <c r="A6952"/>
      <c r="B6952"/>
      <c r="C6952"/>
      <c r="D6952" s="145"/>
      <c r="E6952" s="146"/>
      <c r="F6952" s="1"/>
      <c r="G6952"/>
    </row>
    <row r="6953" spans="1:7" x14ac:dyDescent="0.3">
      <c r="A6953"/>
      <c r="B6953"/>
      <c r="C6953"/>
      <c r="D6953" s="145"/>
      <c r="E6953" s="146"/>
      <c r="F6953" s="1"/>
      <c r="G6953"/>
    </row>
    <row r="6954" spans="1:7" x14ac:dyDescent="0.3">
      <c r="A6954"/>
      <c r="B6954"/>
      <c r="C6954"/>
      <c r="D6954" s="145"/>
      <c r="E6954" s="146"/>
      <c r="F6954" s="1"/>
      <c r="G6954"/>
    </row>
    <row r="6955" spans="1:7" x14ac:dyDescent="0.3">
      <c r="A6955"/>
      <c r="B6955"/>
      <c r="C6955"/>
      <c r="D6955" s="145"/>
      <c r="E6955" s="146"/>
      <c r="F6955" s="1"/>
      <c r="G6955"/>
    </row>
    <row r="6956" spans="1:7" x14ac:dyDescent="0.3">
      <c r="A6956"/>
      <c r="B6956"/>
      <c r="C6956"/>
      <c r="D6956" s="145"/>
      <c r="E6956" s="146"/>
      <c r="F6956" s="1"/>
      <c r="G6956"/>
    </row>
    <row r="6957" spans="1:7" x14ac:dyDescent="0.3">
      <c r="A6957"/>
      <c r="B6957"/>
      <c r="C6957"/>
      <c r="D6957" s="145"/>
      <c r="E6957" s="146"/>
      <c r="F6957" s="1"/>
      <c r="G6957"/>
    </row>
    <row r="6958" spans="1:7" x14ac:dyDescent="0.3">
      <c r="A6958"/>
      <c r="B6958"/>
      <c r="C6958"/>
      <c r="D6958" s="145"/>
      <c r="E6958" s="146"/>
      <c r="F6958" s="1"/>
      <c r="G6958"/>
    </row>
    <row r="6959" spans="1:7" x14ac:dyDescent="0.3">
      <c r="A6959"/>
      <c r="B6959"/>
      <c r="C6959"/>
      <c r="D6959" s="145"/>
      <c r="E6959" s="146"/>
      <c r="F6959" s="1"/>
      <c r="G6959"/>
    </row>
    <row r="6960" spans="1:7" x14ac:dyDescent="0.3">
      <c r="A6960"/>
      <c r="B6960"/>
      <c r="C6960"/>
      <c r="D6960" s="145"/>
      <c r="E6960" s="146"/>
      <c r="F6960" s="1"/>
      <c r="G6960"/>
    </row>
    <row r="6961" spans="1:7" x14ac:dyDescent="0.3">
      <c r="A6961"/>
      <c r="B6961"/>
      <c r="C6961"/>
      <c r="D6961" s="145"/>
      <c r="E6961" s="146"/>
      <c r="F6961" s="1"/>
      <c r="G6961"/>
    </row>
    <row r="6962" spans="1:7" x14ac:dyDescent="0.3">
      <c r="A6962"/>
      <c r="B6962"/>
      <c r="C6962"/>
      <c r="D6962" s="145"/>
      <c r="E6962" s="146"/>
      <c r="F6962" s="1"/>
      <c r="G6962"/>
    </row>
    <row r="6963" spans="1:7" x14ac:dyDescent="0.3">
      <c r="A6963"/>
      <c r="B6963"/>
      <c r="C6963"/>
      <c r="D6963" s="145"/>
      <c r="E6963" s="146"/>
      <c r="F6963" s="1"/>
      <c r="G6963"/>
    </row>
    <row r="6964" spans="1:7" x14ac:dyDescent="0.3">
      <c r="A6964"/>
      <c r="B6964"/>
      <c r="C6964"/>
      <c r="D6964" s="145"/>
      <c r="E6964" s="146"/>
      <c r="F6964" s="1"/>
      <c r="G6964"/>
    </row>
    <row r="6965" spans="1:7" x14ac:dyDescent="0.3">
      <c r="A6965"/>
      <c r="B6965"/>
      <c r="C6965"/>
      <c r="D6965" s="145"/>
      <c r="E6965" s="146"/>
      <c r="F6965" s="1"/>
      <c r="G6965"/>
    </row>
    <row r="6966" spans="1:7" x14ac:dyDescent="0.3">
      <c r="A6966"/>
      <c r="B6966"/>
      <c r="C6966"/>
      <c r="D6966" s="145"/>
      <c r="E6966" s="146"/>
      <c r="F6966" s="1"/>
      <c r="G6966"/>
    </row>
    <row r="6967" spans="1:7" x14ac:dyDescent="0.3">
      <c r="A6967"/>
      <c r="B6967"/>
      <c r="C6967"/>
      <c r="D6967" s="145"/>
      <c r="E6967" s="146"/>
      <c r="F6967" s="1"/>
      <c r="G6967"/>
    </row>
    <row r="6968" spans="1:7" x14ac:dyDescent="0.3">
      <c r="A6968"/>
      <c r="B6968"/>
      <c r="C6968"/>
      <c r="D6968" s="145"/>
      <c r="E6968" s="146"/>
      <c r="F6968" s="1"/>
      <c r="G6968"/>
    </row>
    <row r="6969" spans="1:7" x14ac:dyDescent="0.3">
      <c r="A6969"/>
      <c r="B6969"/>
      <c r="C6969"/>
      <c r="D6969" s="145"/>
      <c r="E6969" s="146"/>
      <c r="F6969" s="1"/>
      <c r="G6969"/>
    </row>
    <row r="6970" spans="1:7" x14ac:dyDescent="0.3">
      <c r="A6970"/>
      <c r="B6970"/>
      <c r="C6970"/>
      <c r="D6970" s="145"/>
      <c r="E6970" s="146"/>
      <c r="F6970" s="1"/>
      <c r="G6970"/>
    </row>
    <row r="6971" spans="1:7" x14ac:dyDescent="0.3">
      <c r="A6971"/>
      <c r="B6971"/>
      <c r="C6971"/>
      <c r="D6971" s="145"/>
      <c r="E6971" s="146"/>
      <c r="F6971" s="1"/>
      <c r="G6971"/>
    </row>
    <row r="6972" spans="1:7" x14ac:dyDescent="0.3">
      <c r="A6972"/>
      <c r="B6972"/>
      <c r="C6972"/>
      <c r="D6972" s="145"/>
      <c r="E6972" s="146"/>
      <c r="F6972" s="1"/>
      <c r="G6972"/>
    </row>
    <row r="6973" spans="1:7" x14ac:dyDescent="0.3">
      <c r="A6973"/>
      <c r="B6973"/>
      <c r="C6973"/>
      <c r="D6973" s="145"/>
      <c r="E6973" s="146"/>
      <c r="F6973" s="1"/>
      <c r="G6973"/>
    </row>
    <row r="6974" spans="1:7" x14ac:dyDescent="0.3">
      <c r="A6974"/>
      <c r="B6974"/>
      <c r="C6974"/>
      <c r="D6974" s="145"/>
      <c r="E6974" s="146"/>
      <c r="F6974" s="1"/>
      <c r="G6974"/>
    </row>
    <row r="6975" spans="1:7" x14ac:dyDescent="0.3">
      <c r="A6975"/>
      <c r="B6975"/>
      <c r="C6975"/>
      <c r="D6975" s="145"/>
      <c r="E6975" s="146"/>
      <c r="F6975" s="1"/>
      <c r="G6975"/>
    </row>
    <row r="6976" spans="1:7" x14ac:dyDescent="0.3">
      <c r="A6976"/>
      <c r="B6976"/>
      <c r="C6976"/>
      <c r="D6976" s="145"/>
      <c r="E6976" s="146"/>
      <c r="F6976" s="1"/>
      <c r="G6976"/>
    </row>
    <row r="6977" spans="1:7" x14ac:dyDescent="0.3">
      <c r="A6977"/>
      <c r="B6977"/>
      <c r="C6977"/>
      <c r="D6977" s="145"/>
      <c r="E6977" s="146"/>
      <c r="F6977" s="1"/>
      <c r="G6977"/>
    </row>
    <row r="6978" spans="1:7" x14ac:dyDescent="0.3">
      <c r="A6978"/>
      <c r="B6978"/>
      <c r="C6978"/>
      <c r="D6978" s="145"/>
      <c r="E6978" s="146"/>
      <c r="F6978" s="1"/>
      <c r="G6978"/>
    </row>
    <row r="6979" spans="1:7" x14ac:dyDescent="0.3">
      <c r="A6979"/>
      <c r="B6979"/>
      <c r="C6979"/>
      <c r="D6979" s="145"/>
      <c r="E6979" s="146"/>
      <c r="F6979" s="1"/>
      <c r="G6979"/>
    </row>
    <row r="6980" spans="1:7" x14ac:dyDescent="0.3">
      <c r="A6980"/>
      <c r="B6980"/>
      <c r="C6980"/>
      <c r="D6980" s="145"/>
      <c r="E6980" s="146"/>
      <c r="F6980" s="1"/>
      <c r="G6980"/>
    </row>
    <row r="6981" spans="1:7" x14ac:dyDescent="0.3">
      <c r="A6981"/>
      <c r="B6981"/>
      <c r="C6981"/>
      <c r="D6981" s="145"/>
      <c r="E6981" s="146"/>
      <c r="F6981" s="1"/>
      <c r="G6981"/>
    </row>
    <row r="6982" spans="1:7" x14ac:dyDescent="0.3">
      <c r="A6982"/>
      <c r="B6982"/>
      <c r="C6982"/>
      <c r="D6982" s="145"/>
      <c r="E6982" s="146"/>
      <c r="F6982" s="1"/>
      <c r="G6982"/>
    </row>
    <row r="6983" spans="1:7" x14ac:dyDescent="0.3">
      <c r="A6983"/>
      <c r="B6983"/>
      <c r="C6983"/>
      <c r="D6983" s="145"/>
      <c r="E6983" s="146"/>
      <c r="F6983" s="1"/>
      <c r="G6983"/>
    </row>
    <row r="6984" spans="1:7" x14ac:dyDescent="0.3">
      <c r="A6984"/>
      <c r="B6984"/>
      <c r="C6984"/>
      <c r="D6984" s="145"/>
      <c r="E6984" s="146"/>
      <c r="F6984" s="1"/>
      <c r="G6984"/>
    </row>
    <row r="6985" spans="1:7" x14ac:dyDescent="0.3">
      <c r="A6985"/>
      <c r="B6985"/>
      <c r="C6985"/>
      <c r="D6985" s="145"/>
      <c r="E6985" s="146"/>
      <c r="F6985" s="1"/>
      <c r="G6985"/>
    </row>
    <row r="6986" spans="1:7" x14ac:dyDescent="0.3">
      <c r="A6986"/>
      <c r="B6986"/>
      <c r="C6986"/>
      <c r="D6986" s="145"/>
      <c r="E6986" s="146"/>
      <c r="F6986" s="1"/>
      <c r="G6986"/>
    </row>
    <row r="6987" spans="1:7" x14ac:dyDescent="0.3">
      <c r="A6987"/>
      <c r="B6987"/>
      <c r="C6987"/>
      <c r="D6987" s="145"/>
      <c r="E6987" s="146"/>
      <c r="F6987" s="1"/>
      <c r="G6987"/>
    </row>
    <row r="6988" spans="1:7" x14ac:dyDescent="0.3">
      <c r="A6988"/>
      <c r="B6988"/>
      <c r="C6988"/>
      <c r="D6988" s="145"/>
      <c r="E6988" s="146"/>
      <c r="F6988" s="1"/>
      <c r="G6988"/>
    </row>
    <row r="6989" spans="1:7" x14ac:dyDescent="0.3">
      <c r="A6989"/>
      <c r="B6989"/>
      <c r="C6989"/>
      <c r="D6989" s="145"/>
      <c r="E6989" s="146"/>
      <c r="F6989" s="1"/>
      <c r="G6989"/>
    </row>
    <row r="6990" spans="1:7" x14ac:dyDescent="0.3">
      <c r="A6990"/>
      <c r="B6990"/>
      <c r="C6990"/>
      <c r="D6990" s="145"/>
      <c r="E6990" s="146"/>
      <c r="F6990" s="1"/>
      <c r="G6990"/>
    </row>
    <row r="6991" spans="1:7" x14ac:dyDescent="0.3">
      <c r="A6991"/>
      <c r="B6991"/>
      <c r="C6991"/>
      <c r="D6991" s="145"/>
      <c r="E6991" s="146"/>
      <c r="F6991" s="1"/>
      <c r="G6991"/>
    </row>
    <row r="6992" spans="1:7" x14ac:dyDescent="0.3">
      <c r="A6992"/>
      <c r="B6992"/>
      <c r="C6992"/>
      <c r="D6992" s="145"/>
      <c r="E6992" s="146"/>
      <c r="F6992" s="1"/>
      <c r="G6992"/>
    </row>
    <row r="6993" spans="1:7" x14ac:dyDescent="0.3">
      <c r="A6993"/>
      <c r="B6993"/>
      <c r="C6993"/>
      <c r="D6993" s="145"/>
      <c r="E6993" s="146"/>
      <c r="F6993" s="1"/>
      <c r="G6993"/>
    </row>
    <row r="6994" spans="1:7" x14ac:dyDescent="0.3">
      <c r="A6994"/>
      <c r="B6994"/>
      <c r="C6994"/>
      <c r="D6994" s="145"/>
      <c r="E6994" s="146"/>
      <c r="F6994" s="1"/>
      <c r="G6994"/>
    </row>
    <row r="6995" spans="1:7" x14ac:dyDescent="0.3">
      <c r="A6995"/>
      <c r="B6995"/>
      <c r="C6995"/>
      <c r="D6995" s="145"/>
      <c r="E6995" s="146"/>
      <c r="F6995" s="1"/>
      <c r="G6995"/>
    </row>
    <row r="6996" spans="1:7" x14ac:dyDescent="0.3">
      <c r="A6996"/>
      <c r="B6996"/>
      <c r="C6996"/>
      <c r="D6996" s="145"/>
      <c r="E6996" s="146"/>
      <c r="F6996" s="1"/>
      <c r="G6996"/>
    </row>
    <row r="6997" spans="1:7" x14ac:dyDescent="0.3">
      <c r="A6997"/>
      <c r="B6997"/>
      <c r="C6997"/>
      <c r="D6997" s="145"/>
      <c r="E6997" s="146"/>
      <c r="F6997" s="1"/>
      <c r="G6997"/>
    </row>
    <row r="6998" spans="1:7" x14ac:dyDescent="0.3">
      <c r="A6998"/>
      <c r="B6998"/>
      <c r="C6998"/>
      <c r="D6998" s="145"/>
      <c r="E6998" s="146"/>
      <c r="F6998" s="1"/>
      <c r="G6998"/>
    </row>
    <row r="6999" spans="1:7" x14ac:dyDescent="0.3">
      <c r="A6999"/>
      <c r="B6999"/>
      <c r="C6999"/>
      <c r="D6999" s="145"/>
      <c r="E6999" s="146"/>
      <c r="F6999" s="1"/>
      <c r="G6999"/>
    </row>
    <row r="7000" spans="1:7" x14ac:dyDescent="0.3">
      <c r="A7000"/>
      <c r="B7000"/>
      <c r="C7000"/>
      <c r="D7000" s="145"/>
      <c r="E7000" s="146"/>
      <c r="F7000" s="1"/>
      <c r="G7000"/>
    </row>
    <row r="7001" spans="1:7" x14ac:dyDescent="0.3">
      <c r="A7001"/>
      <c r="B7001"/>
      <c r="C7001"/>
      <c r="D7001" s="145"/>
      <c r="E7001" s="146"/>
      <c r="F7001" s="1"/>
      <c r="G7001"/>
    </row>
    <row r="7002" spans="1:7" x14ac:dyDescent="0.3">
      <c r="A7002"/>
      <c r="B7002"/>
      <c r="C7002"/>
      <c r="D7002" s="145"/>
      <c r="E7002" s="146"/>
      <c r="F7002" s="1"/>
      <c r="G7002"/>
    </row>
    <row r="7003" spans="1:7" x14ac:dyDescent="0.3">
      <c r="A7003"/>
      <c r="B7003"/>
      <c r="C7003"/>
      <c r="D7003" s="145"/>
      <c r="E7003" s="146"/>
      <c r="F7003" s="1"/>
      <c r="G7003"/>
    </row>
    <row r="7004" spans="1:7" x14ac:dyDescent="0.3">
      <c r="A7004"/>
      <c r="B7004"/>
      <c r="C7004"/>
      <c r="D7004" s="145"/>
      <c r="E7004" s="146"/>
      <c r="F7004" s="1"/>
      <c r="G7004"/>
    </row>
    <row r="7005" spans="1:7" x14ac:dyDescent="0.3">
      <c r="A7005"/>
      <c r="B7005"/>
      <c r="C7005"/>
      <c r="D7005" s="145"/>
      <c r="E7005" s="146"/>
      <c r="F7005" s="1"/>
      <c r="G7005"/>
    </row>
    <row r="7006" spans="1:7" x14ac:dyDescent="0.3">
      <c r="A7006"/>
      <c r="B7006"/>
      <c r="C7006"/>
      <c r="D7006" s="145"/>
      <c r="E7006" s="146"/>
      <c r="F7006" s="1"/>
      <c r="G7006"/>
    </row>
    <row r="7007" spans="1:7" x14ac:dyDescent="0.3">
      <c r="A7007"/>
      <c r="B7007"/>
      <c r="C7007"/>
      <c r="D7007" s="145"/>
      <c r="E7007" s="146"/>
      <c r="F7007" s="1"/>
      <c r="G7007"/>
    </row>
    <row r="7008" spans="1:7" x14ac:dyDescent="0.3">
      <c r="A7008"/>
      <c r="B7008"/>
      <c r="C7008"/>
      <c r="D7008" s="145"/>
      <c r="E7008" s="146"/>
      <c r="F7008" s="1"/>
      <c r="G7008"/>
    </row>
    <row r="7009" spans="1:7" x14ac:dyDescent="0.3">
      <c r="A7009"/>
      <c r="B7009"/>
      <c r="C7009"/>
      <c r="D7009" s="145"/>
      <c r="E7009" s="146"/>
      <c r="F7009" s="1"/>
      <c r="G7009"/>
    </row>
    <row r="7010" spans="1:7" x14ac:dyDescent="0.3">
      <c r="A7010"/>
      <c r="B7010"/>
      <c r="C7010"/>
      <c r="D7010" s="145"/>
      <c r="E7010" s="146"/>
      <c r="F7010" s="1"/>
      <c r="G7010"/>
    </row>
    <row r="7011" spans="1:7" x14ac:dyDescent="0.3">
      <c r="A7011"/>
      <c r="B7011"/>
      <c r="C7011"/>
      <c r="D7011" s="145"/>
      <c r="E7011" s="146"/>
      <c r="F7011" s="1"/>
      <c r="G7011"/>
    </row>
    <row r="7012" spans="1:7" x14ac:dyDescent="0.3">
      <c r="A7012"/>
      <c r="B7012"/>
      <c r="C7012"/>
      <c r="D7012" s="145"/>
      <c r="E7012" s="146"/>
      <c r="F7012" s="1"/>
      <c r="G7012"/>
    </row>
    <row r="7013" spans="1:7" x14ac:dyDescent="0.3">
      <c r="A7013"/>
      <c r="B7013"/>
      <c r="C7013"/>
      <c r="D7013" s="145"/>
      <c r="E7013" s="146"/>
      <c r="F7013" s="1"/>
      <c r="G7013"/>
    </row>
    <row r="7014" spans="1:7" x14ac:dyDescent="0.3">
      <c r="A7014"/>
      <c r="B7014"/>
      <c r="C7014"/>
      <c r="D7014" s="145"/>
      <c r="E7014" s="146"/>
      <c r="F7014" s="1"/>
      <c r="G7014"/>
    </row>
    <row r="7015" spans="1:7" x14ac:dyDescent="0.3">
      <c r="A7015"/>
      <c r="B7015"/>
      <c r="C7015"/>
      <c r="D7015" s="145"/>
      <c r="E7015" s="146"/>
      <c r="F7015" s="1"/>
      <c r="G7015"/>
    </row>
    <row r="7016" spans="1:7" x14ac:dyDescent="0.3">
      <c r="A7016"/>
      <c r="B7016"/>
      <c r="C7016"/>
      <c r="D7016" s="145"/>
      <c r="E7016" s="146"/>
      <c r="F7016" s="1"/>
      <c r="G7016"/>
    </row>
    <row r="7017" spans="1:7" x14ac:dyDescent="0.3">
      <c r="A7017"/>
      <c r="B7017"/>
      <c r="C7017"/>
      <c r="D7017" s="145"/>
      <c r="E7017" s="146"/>
      <c r="F7017" s="1"/>
      <c r="G7017"/>
    </row>
    <row r="7018" spans="1:7" x14ac:dyDescent="0.3">
      <c r="A7018"/>
      <c r="B7018"/>
      <c r="C7018"/>
      <c r="D7018" s="145"/>
      <c r="E7018" s="146"/>
      <c r="F7018" s="1"/>
      <c r="G7018"/>
    </row>
    <row r="7019" spans="1:7" x14ac:dyDescent="0.3">
      <c r="A7019"/>
      <c r="B7019"/>
      <c r="C7019"/>
      <c r="D7019" s="145"/>
      <c r="E7019" s="146"/>
      <c r="F7019" s="1"/>
      <c r="G7019"/>
    </row>
    <row r="7020" spans="1:7" x14ac:dyDescent="0.3">
      <c r="A7020"/>
      <c r="B7020"/>
      <c r="C7020"/>
      <c r="D7020" s="145"/>
      <c r="E7020" s="146"/>
      <c r="F7020" s="1"/>
      <c r="G7020"/>
    </row>
    <row r="7021" spans="1:7" x14ac:dyDescent="0.3">
      <c r="A7021"/>
      <c r="B7021"/>
      <c r="C7021"/>
      <c r="D7021" s="145"/>
      <c r="E7021" s="146"/>
      <c r="F7021" s="1"/>
      <c r="G7021"/>
    </row>
    <row r="7022" spans="1:7" x14ac:dyDescent="0.3">
      <c r="A7022"/>
      <c r="B7022"/>
      <c r="C7022"/>
      <c r="D7022" s="145"/>
      <c r="E7022" s="146"/>
      <c r="F7022" s="1"/>
      <c r="G7022"/>
    </row>
    <row r="7023" spans="1:7" x14ac:dyDescent="0.3">
      <c r="A7023"/>
      <c r="B7023"/>
      <c r="C7023"/>
      <c r="D7023" s="145"/>
      <c r="E7023" s="146"/>
      <c r="F7023" s="1"/>
      <c r="G7023"/>
    </row>
    <row r="7024" spans="1:7" x14ac:dyDescent="0.3">
      <c r="A7024"/>
      <c r="B7024"/>
      <c r="C7024"/>
      <c r="D7024" s="145"/>
      <c r="E7024" s="146"/>
      <c r="F7024" s="1"/>
      <c r="G7024"/>
    </row>
    <row r="7025" spans="1:7" x14ac:dyDescent="0.3">
      <c r="A7025"/>
      <c r="B7025"/>
      <c r="C7025"/>
      <c r="D7025" s="145"/>
      <c r="E7025" s="146"/>
      <c r="F7025" s="1"/>
      <c r="G7025"/>
    </row>
    <row r="7026" spans="1:7" x14ac:dyDescent="0.3">
      <c r="A7026"/>
      <c r="B7026"/>
      <c r="C7026"/>
      <c r="D7026" s="145"/>
      <c r="E7026" s="146"/>
      <c r="F7026" s="1"/>
      <c r="G7026"/>
    </row>
    <row r="7027" spans="1:7" x14ac:dyDescent="0.3">
      <c r="A7027"/>
      <c r="B7027"/>
      <c r="C7027"/>
      <c r="D7027" s="145"/>
      <c r="E7027" s="146"/>
      <c r="F7027" s="1"/>
      <c r="G7027"/>
    </row>
    <row r="7028" spans="1:7" x14ac:dyDescent="0.3">
      <c r="A7028"/>
      <c r="B7028"/>
      <c r="C7028"/>
      <c r="D7028" s="145"/>
      <c r="E7028" s="146"/>
      <c r="F7028" s="1"/>
      <c r="G7028"/>
    </row>
    <row r="7029" spans="1:7" x14ac:dyDescent="0.3">
      <c r="A7029"/>
      <c r="B7029"/>
      <c r="C7029"/>
      <c r="D7029" s="145"/>
      <c r="E7029" s="146"/>
      <c r="F7029" s="1"/>
      <c r="G7029"/>
    </row>
    <row r="7030" spans="1:7" x14ac:dyDescent="0.3">
      <c r="A7030"/>
      <c r="B7030"/>
      <c r="C7030"/>
      <c r="D7030" s="145"/>
      <c r="E7030" s="146"/>
      <c r="F7030" s="1"/>
      <c r="G7030"/>
    </row>
    <row r="7031" spans="1:7" x14ac:dyDescent="0.3">
      <c r="A7031"/>
      <c r="B7031"/>
      <c r="C7031"/>
      <c r="D7031" s="145"/>
      <c r="E7031" s="146"/>
      <c r="F7031" s="1"/>
      <c r="G7031"/>
    </row>
    <row r="7032" spans="1:7" x14ac:dyDescent="0.3">
      <c r="A7032"/>
      <c r="B7032"/>
      <c r="C7032"/>
      <c r="D7032" s="145"/>
      <c r="E7032" s="146"/>
      <c r="F7032" s="1"/>
      <c r="G7032"/>
    </row>
    <row r="7033" spans="1:7" x14ac:dyDescent="0.3">
      <c r="A7033"/>
      <c r="B7033"/>
      <c r="C7033"/>
      <c r="D7033" s="145"/>
      <c r="E7033" s="146"/>
      <c r="F7033" s="1"/>
      <c r="G7033"/>
    </row>
    <row r="7034" spans="1:7" x14ac:dyDescent="0.3">
      <c r="A7034"/>
      <c r="B7034"/>
      <c r="C7034"/>
      <c r="D7034" s="145"/>
      <c r="E7034" s="146"/>
      <c r="F7034" s="1"/>
      <c r="G7034"/>
    </row>
    <row r="7035" spans="1:7" x14ac:dyDescent="0.3">
      <c r="A7035"/>
      <c r="B7035"/>
      <c r="C7035"/>
      <c r="D7035" s="145"/>
      <c r="E7035" s="146"/>
      <c r="F7035" s="1"/>
      <c r="G7035"/>
    </row>
    <row r="7036" spans="1:7" x14ac:dyDescent="0.3">
      <c r="A7036"/>
      <c r="B7036"/>
      <c r="C7036"/>
      <c r="D7036" s="145"/>
      <c r="E7036" s="146"/>
      <c r="F7036" s="1"/>
      <c r="G7036"/>
    </row>
    <row r="7037" spans="1:7" x14ac:dyDescent="0.3">
      <c r="A7037"/>
      <c r="B7037"/>
      <c r="C7037"/>
      <c r="D7037" s="145"/>
      <c r="E7037" s="146"/>
      <c r="F7037" s="1"/>
      <c r="G7037"/>
    </row>
    <row r="7038" spans="1:7" x14ac:dyDescent="0.3">
      <c r="A7038"/>
      <c r="B7038"/>
      <c r="C7038"/>
      <c r="D7038" s="145"/>
      <c r="E7038" s="146"/>
      <c r="F7038" s="1"/>
      <c r="G7038"/>
    </row>
    <row r="7039" spans="1:7" x14ac:dyDescent="0.3">
      <c r="A7039"/>
      <c r="B7039"/>
      <c r="C7039"/>
      <c r="D7039" s="145"/>
      <c r="E7039" s="146"/>
      <c r="F7039" s="1"/>
      <c r="G7039"/>
    </row>
    <row r="7040" spans="1:7" x14ac:dyDescent="0.3">
      <c r="A7040"/>
      <c r="B7040"/>
      <c r="C7040"/>
      <c r="D7040" s="145"/>
      <c r="E7040" s="146"/>
      <c r="F7040" s="1"/>
      <c r="G7040"/>
    </row>
    <row r="7041" spans="1:7" x14ac:dyDescent="0.3">
      <c r="A7041"/>
      <c r="B7041"/>
      <c r="C7041"/>
      <c r="D7041" s="145"/>
      <c r="E7041" s="146"/>
      <c r="F7041" s="1"/>
      <c r="G7041"/>
    </row>
    <row r="7042" spans="1:7" x14ac:dyDescent="0.3">
      <c r="A7042"/>
      <c r="B7042"/>
      <c r="C7042"/>
      <c r="D7042" s="145"/>
      <c r="E7042" s="146"/>
      <c r="F7042" s="1"/>
      <c r="G7042"/>
    </row>
    <row r="7043" spans="1:7" x14ac:dyDescent="0.3">
      <c r="A7043"/>
      <c r="B7043"/>
      <c r="C7043"/>
      <c r="D7043" s="145"/>
      <c r="E7043" s="146"/>
      <c r="F7043" s="1"/>
      <c r="G7043"/>
    </row>
    <row r="7044" spans="1:7" x14ac:dyDescent="0.3">
      <c r="A7044"/>
      <c r="B7044"/>
      <c r="C7044"/>
      <c r="D7044" s="145"/>
      <c r="E7044" s="146"/>
      <c r="F7044" s="1"/>
      <c r="G7044"/>
    </row>
    <row r="7045" spans="1:7" x14ac:dyDescent="0.3">
      <c r="A7045"/>
      <c r="B7045"/>
      <c r="C7045"/>
      <c r="D7045" s="145"/>
      <c r="E7045" s="146"/>
      <c r="F7045" s="1"/>
      <c r="G7045"/>
    </row>
    <row r="7046" spans="1:7" x14ac:dyDescent="0.3">
      <c r="A7046"/>
      <c r="B7046"/>
      <c r="C7046"/>
      <c r="D7046" s="145"/>
      <c r="E7046" s="146"/>
      <c r="F7046" s="1"/>
      <c r="G7046"/>
    </row>
    <row r="7047" spans="1:7" x14ac:dyDescent="0.3">
      <c r="A7047"/>
      <c r="B7047"/>
      <c r="C7047"/>
      <c r="D7047" s="145"/>
      <c r="E7047" s="146"/>
      <c r="F7047" s="1"/>
      <c r="G7047"/>
    </row>
    <row r="7048" spans="1:7" x14ac:dyDescent="0.3">
      <c r="A7048"/>
      <c r="B7048"/>
      <c r="C7048"/>
      <c r="D7048" s="145"/>
      <c r="E7048" s="146"/>
      <c r="F7048" s="1"/>
      <c r="G7048"/>
    </row>
    <row r="7049" spans="1:7" x14ac:dyDescent="0.3">
      <c r="A7049"/>
      <c r="B7049"/>
      <c r="C7049"/>
      <c r="D7049" s="145"/>
      <c r="E7049" s="146"/>
      <c r="F7049" s="1"/>
      <c r="G7049"/>
    </row>
    <row r="7050" spans="1:7" x14ac:dyDescent="0.3">
      <c r="A7050"/>
      <c r="B7050"/>
      <c r="C7050"/>
      <c r="D7050" s="145"/>
      <c r="E7050" s="146"/>
      <c r="F7050" s="1"/>
      <c r="G7050"/>
    </row>
    <row r="7051" spans="1:7" x14ac:dyDescent="0.3">
      <c r="A7051"/>
      <c r="B7051"/>
      <c r="C7051"/>
      <c r="D7051" s="145"/>
      <c r="E7051" s="146"/>
      <c r="F7051" s="1"/>
      <c r="G7051"/>
    </row>
    <row r="7052" spans="1:7" x14ac:dyDescent="0.3">
      <c r="A7052"/>
      <c r="B7052"/>
      <c r="C7052"/>
      <c r="D7052" s="145"/>
      <c r="E7052" s="146"/>
      <c r="F7052" s="1"/>
      <c r="G7052"/>
    </row>
    <row r="7053" spans="1:7" x14ac:dyDescent="0.3">
      <c r="A7053"/>
      <c r="B7053"/>
      <c r="C7053"/>
      <c r="D7053" s="145"/>
      <c r="E7053" s="146"/>
      <c r="F7053" s="1"/>
      <c r="G7053"/>
    </row>
    <row r="7054" spans="1:7" x14ac:dyDescent="0.3">
      <c r="A7054"/>
      <c r="B7054"/>
      <c r="C7054"/>
      <c r="D7054" s="145"/>
      <c r="E7054" s="146"/>
      <c r="F7054" s="1"/>
      <c r="G7054"/>
    </row>
    <row r="7055" spans="1:7" x14ac:dyDescent="0.3">
      <c r="A7055"/>
      <c r="B7055"/>
      <c r="C7055"/>
      <c r="D7055" s="145"/>
      <c r="E7055" s="146"/>
      <c r="F7055" s="1"/>
      <c r="G7055"/>
    </row>
    <row r="7056" spans="1:7" x14ac:dyDescent="0.3">
      <c r="A7056"/>
      <c r="B7056"/>
      <c r="C7056"/>
      <c r="D7056" s="145"/>
      <c r="E7056" s="146"/>
      <c r="F7056" s="1"/>
      <c r="G7056"/>
    </row>
    <row r="7057" spans="1:7" x14ac:dyDescent="0.3">
      <c r="A7057"/>
      <c r="B7057"/>
      <c r="C7057"/>
      <c r="D7057" s="145"/>
      <c r="E7057" s="146"/>
      <c r="F7057" s="1"/>
      <c r="G7057"/>
    </row>
    <row r="7058" spans="1:7" x14ac:dyDescent="0.3">
      <c r="A7058"/>
      <c r="B7058"/>
      <c r="C7058"/>
      <c r="D7058" s="145"/>
      <c r="E7058" s="146"/>
      <c r="F7058" s="1"/>
      <c r="G7058"/>
    </row>
    <row r="7059" spans="1:7" x14ac:dyDescent="0.3">
      <c r="A7059"/>
      <c r="B7059"/>
      <c r="C7059"/>
      <c r="D7059" s="145"/>
      <c r="E7059" s="146"/>
      <c r="F7059" s="1"/>
      <c r="G7059"/>
    </row>
    <row r="7060" spans="1:7" x14ac:dyDescent="0.3">
      <c r="A7060"/>
      <c r="B7060"/>
      <c r="C7060"/>
      <c r="D7060" s="145"/>
      <c r="E7060" s="146"/>
      <c r="F7060" s="1"/>
      <c r="G7060"/>
    </row>
    <row r="7061" spans="1:7" x14ac:dyDescent="0.3">
      <c r="A7061"/>
      <c r="B7061"/>
      <c r="C7061"/>
      <c r="D7061" s="145"/>
      <c r="E7061" s="146"/>
      <c r="F7061" s="1"/>
      <c r="G7061"/>
    </row>
    <row r="7062" spans="1:7" x14ac:dyDescent="0.3">
      <c r="A7062"/>
      <c r="B7062"/>
      <c r="C7062"/>
      <c r="D7062" s="145"/>
      <c r="E7062" s="146"/>
      <c r="F7062" s="1"/>
      <c r="G7062"/>
    </row>
    <row r="7063" spans="1:7" x14ac:dyDescent="0.3">
      <c r="A7063"/>
      <c r="B7063"/>
      <c r="C7063"/>
      <c r="D7063" s="145"/>
      <c r="E7063" s="146"/>
      <c r="F7063" s="1"/>
      <c r="G7063"/>
    </row>
    <row r="7064" spans="1:7" x14ac:dyDescent="0.3">
      <c r="A7064"/>
      <c r="B7064"/>
      <c r="C7064"/>
      <c r="D7064" s="145"/>
      <c r="E7064" s="146"/>
      <c r="F7064" s="1"/>
      <c r="G7064"/>
    </row>
    <row r="7065" spans="1:7" x14ac:dyDescent="0.3">
      <c r="A7065"/>
      <c r="B7065"/>
      <c r="C7065"/>
      <c r="D7065" s="145"/>
      <c r="E7065" s="146"/>
      <c r="F7065" s="1"/>
      <c r="G7065"/>
    </row>
    <row r="7066" spans="1:7" x14ac:dyDescent="0.3">
      <c r="A7066"/>
      <c r="B7066"/>
      <c r="C7066"/>
      <c r="D7066" s="145"/>
      <c r="E7066" s="146"/>
      <c r="F7066" s="1"/>
      <c r="G7066"/>
    </row>
    <row r="7067" spans="1:7" x14ac:dyDescent="0.3">
      <c r="A7067"/>
      <c r="B7067"/>
      <c r="C7067"/>
      <c r="D7067" s="145"/>
      <c r="E7067" s="146"/>
      <c r="F7067" s="1"/>
      <c r="G7067"/>
    </row>
    <row r="7068" spans="1:7" x14ac:dyDescent="0.3">
      <c r="A7068"/>
      <c r="B7068"/>
      <c r="C7068"/>
      <c r="D7068" s="145"/>
      <c r="E7068" s="146"/>
      <c r="F7068" s="1"/>
      <c r="G7068"/>
    </row>
    <row r="7069" spans="1:7" x14ac:dyDescent="0.3">
      <c r="A7069"/>
      <c r="B7069"/>
      <c r="C7069"/>
      <c r="D7069" s="145"/>
      <c r="E7069" s="146"/>
      <c r="F7069" s="1"/>
      <c r="G7069"/>
    </row>
    <row r="7070" spans="1:7" x14ac:dyDescent="0.3">
      <c r="A7070"/>
      <c r="B7070"/>
      <c r="C7070"/>
      <c r="D7070" s="145"/>
      <c r="E7070" s="146"/>
      <c r="F7070" s="1"/>
      <c r="G7070"/>
    </row>
    <row r="7071" spans="1:7" x14ac:dyDescent="0.3">
      <c r="A7071"/>
      <c r="B7071"/>
      <c r="C7071"/>
      <c r="D7071" s="145"/>
      <c r="E7071" s="146"/>
      <c r="F7071" s="1"/>
      <c r="G7071"/>
    </row>
    <row r="7072" spans="1:7" x14ac:dyDescent="0.3">
      <c r="A7072"/>
      <c r="B7072"/>
      <c r="C7072"/>
      <c r="D7072" s="145"/>
      <c r="E7072" s="146"/>
      <c r="F7072" s="1"/>
      <c r="G7072"/>
    </row>
    <row r="7073" spans="1:7" x14ac:dyDescent="0.3">
      <c r="A7073"/>
      <c r="B7073"/>
      <c r="C7073"/>
      <c r="D7073" s="145"/>
      <c r="E7073" s="146"/>
      <c r="F7073" s="1"/>
      <c r="G7073"/>
    </row>
    <row r="7074" spans="1:7" x14ac:dyDescent="0.3">
      <c r="A7074"/>
      <c r="B7074"/>
      <c r="C7074"/>
      <c r="D7074" s="145"/>
      <c r="E7074" s="146"/>
      <c r="F7074" s="1"/>
      <c r="G7074"/>
    </row>
    <row r="7075" spans="1:7" x14ac:dyDescent="0.3">
      <c r="A7075"/>
      <c r="B7075"/>
      <c r="C7075"/>
      <c r="D7075" s="145"/>
      <c r="E7075" s="146"/>
      <c r="F7075" s="1"/>
      <c r="G7075"/>
    </row>
    <row r="7076" spans="1:7" x14ac:dyDescent="0.3">
      <c r="A7076"/>
      <c r="B7076"/>
      <c r="C7076"/>
      <c r="D7076" s="145"/>
      <c r="E7076" s="146"/>
      <c r="F7076" s="1"/>
      <c r="G7076"/>
    </row>
    <row r="7077" spans="1:7" x14ac:dyDescent="0.3">
      <c r="A7077"/>
      <c r="B7077"/>
      <c r="C7077"/>
      <c r="D7077" s="145"/>
      <c r="E7077" s="146"/>
      <c r="F7077" s="1"/>
      <c r="G7077"/>
    </row>
    <row r="7078" spans="1:7" x14ac:dyDescent="0.3">
      <c r="A7078"/>
      <c r="B7078"/>
      <c r="C7078"/>
      <c r="D7078" s="145"/>
      <c r="E7078" s="146"/>
      <c r="F7078" s="1"/>
      <c r="G7078"/>
    </row>
    <row r="7079" spans="1:7" x14ac:dyDescent="0.3">
      <c r="A7079"/>
      <c r="B7079"/>
      <c r="C7079"/>
      <c r="D7079" s="145"/>
      <c r="E7079" s="146"/>
      <c r="F7079" s="1"/>
      <c r="G7079"/>
    </row>
    <row r="7080" spans="1:7" x14ac:dyDescent="0.3">
      <c r="A7080"/>
      <c r="B7080"/>
      <c r="C7080"/>
      <c r="D7080" s="145"/>
      <c r="E7080" s="146"/>
      <c r="F7080" s="1"/>
      <c r="G7080"/>
    </row>
    <row r="7081" spans="1:7" x14ac:dyDescent="0.3">
      <c r="A7081"/>
      <c r="B7081"/>
      <c r="C7081"/>
      <c r="D7081" s="145"/>
      <c r="E7081" s="146"/>
      <c r="F7081" s="1"/>
      <c r="G7081"/>
    </row>
    <row r="7082" spans="1:7" x14ac:dyDescent="0.3">
      <c r="A7082"/>
      <c r="B7082"/>
      <c r="C7082"/>
      <c r="D7082" s="145"/>
      <c r="E7082" s="146"/>
      <c r="F7082" s="1"/>
      <c r="G7082"/>
    </row>
    <row r="7083" spans="1:7" x14ac:dyDescent="0.3">
      <c r="A7083"/>
      <c r="B7083"/>
      <c r="C7083"/>
      <c r="D7083" s="145"/>
      <c r="E7083" s="146"/>
      <c r="F7083" s="1"/>
      <c r="G7083"/>
    </row>
    <row r="7084" spans="1:7" x14ac:dyDescent="0.3">
      <c r="A7084"/>
      <c r="B7084"/>
      <c r="C7084"/>
      <c r="D7084" s="145"/>
      <c r="E7084" s="146"/>
      <c r="F7084" s="1"/>
      <c r="G7084"/>
    </row>
    <row r="7085" spans="1:7" x14ac:dyDescent="0.3">
      <c r="A7085"/>
      <c r="B7085"/>
      <c r="C7085"/>
      <c r="D7085" s="145"/>
      <c r="E7085" s="146"/>
      <c r="F7085" s="1"/>
      <c r="G7085"/>
    </row>
    <row r="7086" spans="1:7" x14ac:dyDescent="0.3">
      <c r="A7086"/>
      <c r="B7086"/>
      <c r="C7086"/>
      <c r="D7086" s="145"/>
      <c r="E7086" s="146"/>
      <c r="F7086" s="1"/>
      <c r="G7086"/>
    </row>
    <row r="7087" spans="1:7" x14ac:dyDescent="0.3">
      <c r="A7087"/>
      <c r="B7087"/>
      <c r="C7087"/>
      <c r="D7087" s="145"/>
      <c r="E7087" s="146"/>
      <c r="F7087" s="1"/>
      <c r="G7087"/>
    </row>
    <row r="7088" spans="1:7" x14ac:dyDescent="0.3">
      <c r="A7088"/>
      <c r="B7088"/>
      <c r="C7088"/>
      <c r="D7088" s="145"/>
      <c r="E7088" s="146"/>
      <c r="F7088" s="1"/>
      <c r="G7088"/>
    </row>
    <row r="7089" spans="1:7" x14ac:dyDescent="0.3">
      <c r="A7089"/>
      <c r="B7089"/>
      <c r="C7089"/>
      <c r="D7089" s="145"/>
      <c r="E7089" s="146"/>
      <c r="F7089" s="1"/>
      <c r="G7089"/>
    </row>
    <row r="7090" spans="1:7" x14ac:dyDescent="0.3">
      <c r="A7090"/>
      <c r="B7090"/>
      <c r="C7090"/>
      <c r="D7090" s="145"/>
      <c r="E7090" s="146"/>
      <c r="F7090" s="1"/>
      <c r="G7090"/>
    </row>
    <row r="7091" spans="1:7" x14ac:dyDescent="0.3">
      <c r="A7091"/>
      <c r="B7091"/>
      <c r="C7091"/>
      <c r="D7091" s="145"/>
      <c r="E7091" s="146"/>
      <c r="F7091" s="1"/>
      <c r="G7091"/>
    </row>
    <row r="7092" spans="1:7" x14ac:dyDescent="0.3">
      <c r="A7092"/>
      <c r="B7092"/>
      <c r="C7092"/>
      <c r="D7092" s="145"/>
      <c r="E7092" s="146"/>
      <c r="F7092" s="1"/>
      <c r="G7092"/>
    </row>
    <row r="7093" spans="1:7" x14ac:dyDescent="0.3">
      <c r="A7093"/>
      <c r="B7093"/>
      <c r="C7093"/>
      <c r="D7093" s="145"/>
      <c r="E7093" s="146"/>
      <c r="F7093" s="1"/>
      <c r="G7093"/>
    </row>
    <row r="7094" spans="1:7" x14ac:dyDescent="0.3">
      <c r="A7094"/>
      <c r="B7094"/>
      <c r="C7094"/>
      <c r="D7094" s="145"/>
      <c r="E7094" s="146"/>
      <c r="F7094" s="1"/>
      <c r="G7094"/>
    </row>
    <row r="7095" spans="1:7" x14ac:dyDescent="0.3">
      <c r="A7095"/>
      <c r="B7095"/>
      <c r="C7095"/>
      <c r="D7095" s="145"/>
      <c r="E7095" s="146"/>
      <c r="F7095" s="1"/>
      <c r="G7095"/>
    </row>
    <row r="7096" spans="1:7" x14ac:dyDescent="0.3">
      <c r="A7096"/>
      <c r="B7096"/>
      <c r="C7096"/>
      <c r="D7096" s="145"/>
      <c r="E7096" s="146"/>
      <c r="F7096" s="1"/>
      <c r="G7096"/>
    </row>
    <row r="7097" spans="1:7" x14ac:dyDescent="0.3">
      <c r="A7097"/>
      <c r="B7097"/>
      <c r="C7097"/>
      <c r="D7097" s="145"/>
      <c r="E7097" s="146"/>
      <c r="F7097" s="1"/>
      <c r="G7097"/>
    </row>
    <row r="7098" spans="1:7" x14ac:dyDescent="0.3">
      <c r="A7098"/>
      <c r="B7098"/>
      <c r="C7098"/>
      <c r="D7098" s="145"/>
      <c r="E7098" s="146"/>
      <c r="F7098" s="1"/>
      <c r="G7098"/>
    </row>
    <row r="7099" spans="1:7" x14ac:dyDescent="0.3">
      <c r="A7099"/>
      <c r="B7099"/>
      <c r="C7099"/>
      <c r="D7099" s="145"/>
      <c r="E7099" s="146"/>
      <c r="F7099" s="1"/>
      <c r="G7099"/>
    </row>
    <row r="7100" spans="1:7" x14ac:dyDescent="0.3">
      <c r="A7100"/>
      <c r="B7100"/>
      <c r="C7100"/>
      <c r="D7100" s="145"/>
      <c r="E7100" s="146"/>
      <c r="F7100" s="1"/>
      <c r="G7100"/>
    </row>
    <row r="7101" spans="1:7" x14ac:dyDescent="0.3">
      <c r="A7101"/>
      <c r="B7101"/>
      <c r="C7101"/>
      <c r="D7101" s="145"/>
      <c r="E7101" s="146"/>
      <c r="F7101" s="1"/>
      <c r="G7101"/>
    </row>
    <row r="7102" spans="1:7" x14ac:dyDescent="0.3">
      <c r="A7102"/>
      <c r="B7102"/>
      <c r="C7102"/>
      <c r="D7102" s="145"/>
      <c r="E7102" s="146"/>
      <c r="F7102" s="1"/>
      <c r="G7102"/>
    </row>
    <row r="7103" spans="1:7" x14ac:dyDescent="0.3">
      <c r="A7103"/>
      <c r="B7103"/>
      <c r="C7103"/>
      <c r="D7103" s="145"/>
      <c r="E7103" s="146"/>
      <c r="F7103" s="1"/>
      <c r="G7103"/>
    </row>
    <row r="7104" spans="1:7" x14ac:dyDescent="0.3">
      <c r="A7104"/>
      <c r="B7104"/>
      <c r="C7104"/>
      <c r="D7104" s="145"/>
      <c r="E7104" s="146"/>
      <c r="F7104" s="1"/>
      <c r="G7104"/>
    </row>
    <row r="7105" spans="1:7" x14ac:dyDescent="0.3">
      <c r="A7105"/>
      <c r="B7105"/>
      <c r="C7105"/>
      <c r="D7105" s="145"/>
      <c r="E7105" s="146"/>
      <c r="F7105" s="1"/>
      <c r="G7105"/>
    </row>
    <row r="7106" spans="1:7" x14ac:dyDescent="0.3">
      <c r="A7106"/>
      <c r="B7106"/>
      <c r="C7106"/>
      <c r="D7106" s="145"/>
      <c r="E7106" s="146"/>
      <c r="F7106" s="1"/>
      <c r="G7106"/>
    </row>
    <row r="7107" spans="1:7" x14ac:dyDescent="0.3">
      <c r="A7107"/>
      <c r="B7107"/>
      <c r="C7107"/>
      <c r="D7107" s="145"/>
      <c r="E7107" s="146"/>
      <c r="F7107" s="1"/>
      <c r="G7107"/>
    </row>
    <row r="7108" spans="1:7" x14ac:dyDescent="0.3">
      <c r="A7108"/>
      <c r="B7108"/>
      <c r="C7108"/>
      <c r="D7108" s="145"/>
      <c r="E7108" s="146"/>
      <c r="F7108" s="1"/>
      <c r="G7108"/>
    </row>
    <row r="7109" spans="1:7" x14ac:dyDescent="0.3">
      <c r="A7109"/>
      <c r="B7109"/>
      <c r="C7109"/>
      <c r="D7109" s="145"/>
      <c r="E7109" s="146"/>
      <c r="F7109" s="1"/>
      <c r="G7109"/>
    </row>
    <row r="7110" spans="1:7" x14ac:dyDescent="0.3">
      <c r="A7110"/>
      <c r="B7110"/>
      <c r="C7110"/>
      <c r="D7110" s="145"/>
      <c r="E7110" s="146"/>
      <c r="F7110" s="1"/>
      <c r="G7110"/>
    </row>
    <row r="7111" spans="1:7" x14ac:dyDescent="0.3">
      <c r="A7111"/>
      <c r="B7111"/>
      <c r="C7111"/>
      <c r="D7111" s="145"/>
      <c r="E7111" s="146"/>
      <c r="F7111" s="1"/>
      <c r="G7111"/>
    </row>
    <row r="7112" spans="1:7" x14ac:dyDescent="0.3">
      <c r="A7112"/>
      <c r="B7112"/>
      <c r="C7112"/>
      <c r="D7112" s="145"/>
      <c r="E7112" s="146"/>
      <c r="F7112" s="1"/>
      <c r="G7112"/>
    </row>
    <row r="7113" spans="1:7" x14ac:dyDescent="0.3">
      <c r="A7113"/>
      <c r="B7113"/>
      <c r="C7113"/>
      <c r="D7113" s="145"/>
      <c r="E7113" s="146"/>
      <c r="F7113" s="1"/>
      <c r="G7113"/>
    </row>
    <row r="7114" spans="1:7" x14ac:dyDescent="0.3">
      <c r="A7114"/>
      <c r="B7114"/>
      <c r="C7114"/>
      <c r="D7114" s="145"/>
      <c r="E7114" s="146"/>
      <c r="F7114" s="1"/>
      <c r="G7114"/>
    </row>
    <row r="7115" spans="1:7" x14ac:dyDescent="0.3">
      <c r="A7115"/>
      <c r="B7115"/>
      <c r="C7115"/>
      <c r="D7115" s="145"/>
      <c r="E7115" s="146"/>
      <c r="F7115" s="1"/>
      <c r="G7115"/>
    </row>
    <row r="7116" spans="1:7" x14ac:dyDescent="0.3">
      <c r="A7116"/>
      <c r="B7116"/>
      <c r="C7116"/>
      <c r="D7116" s="145"/>
      <c r="E7116" s="146"/>
      <c r="F7116" s="1"/>
      <c r="G7116"/>
    </row>
    <row r="7117" spans="1:7" x14ac:dyDescent="0.3">
      <c r="A7117"/>
      <c r="B7117"/>
      <c r="C7117"/>
      <c r="D7117" s="145"/>
      <c r="E7117" s="146"/>
      <c r="F7117" s="1"/>
      <c r="G7117"/>
    </row>
    <row r="7118" spans="1:7" x14ac:dyDescent="0.3">
      <c r="A7118"/>
      <c r="B7118"/>
      <c r="C7118"/>
      <c r="D7118" s="145"/>
      <c r="E7118" s="146"/>
      <c r="F7118" s="1"/>
      <c r="G7118"/>
    </row>
    <row r="7119" spans="1:7" x14ac:dyDescent="0.3">
      <c r="A7119"/>
      <c r="B7119"/>
      <c r="C7119"/>
      <c r="D7119" s="145"/>
      <c r="E7119" s="146"/>
      <c r="F7119" s="1"/>
      <c r="G7119"/>
    </row>
    <row r="7120" spans="1:7" x14ac:dyDescent="0.3">
      <c r="A7120"/>
      <c r="B7120"/>
      <c r="C7120"/>
      <c r="D7120" s="145"/>
      <c r="E7120" s="146"/>
      <c r="F7120" s="1"/>
      <c r="G7120"/>
    </row>
    <row r="7121" spans="1:7" x14ac:dyDescent="0.3">
      <c r="A7121"/>
      <c r="B7121"/>
      <c r="C7121"/>
      <c r="D7121" s="145"/>
      <c r="E7121" s="146"/>
      <c r="F7121" s="1"/>
      <c r="G7121"/>
    </row>
    <row r="7122" spans="1:7" x14ac:dyDescent="0.3">
      <c r="A7122"/>
      <c r="B7122"/>
      <c r="C7122"/>
      <c r="D7122" s="145"/>
      <c r="E7122" s="146"/>
      <c r="F7122" s="1"/>
      <c r="G7122"/>
    </row>
    <row r="7123" spans="1:7" x14ac:dyDescent="0.3">
      <c r="A7123"/>
      <c r="B7123"/>
      <c r="C7123"/>
      <c r="D7123" s="145"/>
      <c r="E7123" s="146"/>
      <c r="F7123" s="1"/>
      <c r="G7123"/>
    </row>
    <row r="7124" spans="1:7" x14ac:dyDescent="0.3">
      <c r="A7124"/>
      <c r="B7124"/>
      <c r="C7124"/>
      <c r="D7124" s="145"/>
      <c r="E7124" s="146"/>
      <c r="F7124" s="1"/>
      <c r="G7124"/>
    </row>
    <row r="7125" spans="1:7" x14ac:dyDescent="0.3">
      <c r="A7125"/>
      <c r="B7125"/>
      <c r="C7125"/>
      <c r="D7125" s="145"/>
      <c r="E7125" s="146"/>
      <c r="F7125" s="1"/>
      <c r="G7125"/>
    </row>
    <row r="7126" spans="1:7" x14ac:dyDescent="0.3">
      <c r="A7126"/>
      <c r="B7126"/>
      <c r="C7126"/>
      <c r="D7126" s="145"/>
      <c r="E7126" s="146"/>
      <c r="F7126" s="1"/>
      <c r="G7126"/>
    </row>
    <row r="7127" spans="1:7" x14ac:dyDescent="0.3">
      <c r="A7127"/>
      <c r="B7127"/>
      <c r="C7127"/>
      <c r="D7127" s="145"/>
      <c r="E7127" s="146"/>
      <c r="F7127" s="1"/>
      <c r="G7127"/>
    </row>
    <row r="7128" spans="1:7" x14ac:dyDescent="0.3">
      <c r="A7128"/>
      <c r="B7128"/>
      <c r="C7128"/>
      <c r="D7128" s="145"/>
      <c r="E7128" s="146"/>
      <c r="F7128" s="1"/>
      <c r="G7128"/>
    </row>
    <row r="7129" spans="1:7" x14ac:dyDescent="0.3">
      <c r="A7129"/>
      <c r="B7129"/>
      <c r="C7129"/>
      <c r="D7129" s="145"/>
      <c r="E7129" s="146"/>
      <c r="F7129" s="1"/>
      <c r="G7129"/>
    </row>
    <row r="7130" spans="1:7" x14ac:dyDescent="0.3">
      <c r="A7130"/>
      <c r="B7130"/>
      <c r="C7130"/>
      <c r="D7130" s="145"/>
      <c r="E7130" s="146"/>
      <c r="F7130" s="1"/>
      <c r="G7130"/>
    </row>
    <row r="7131" spans="1:7" x14ac:dyDescent="0.3">
      <c r="A7131"/>
      <c r="B7131"/>
      <c r="C7131"/>
      <c r="D7131" s="145"/>
      <c r="E7131" s="146"/>
      <c r="F7131" s="1"/>
      <c r="G7131"/>
    </row>
    <row r="7132" spans="1:7" x14ac:dyDescent="0.3">
      <c r="A7132"/>
      <c r="B7132"/>
      <c r="C7132"/>
      <c r="D7132" s="145"/>
      <c r="E7132" s="146"/>
      <c r="F7132" s="1"/>
      <c r="G7132"/>
    </row>
    <row r="7133" spans="1:7" x14ac:dyDescent="0.3">
      <c r="A7133"/>
      <c r="B7133"/>
      <c r="C7133"/>
      <c r="D7133" s="145"/>
      <c r="E7133" s="146"/>
      <c r="F7133" s="1"/>
      <c r="G7133"/>
    </row>
    <row r="7134" spans="1:7" x14ac:dyDescent="0.3">
      <c r="A7134"/>
      <c r="B7134"/>
      <c r="C7134"/>
      <c r="D7134" s="145"/>
      <c r="E7134" s="146"/>
      <c r="F7134" s="1"/>
      <c r="G7134"/>
    </row>
    <row r="7135" spans="1:7" x14ac:dyDescent="0.3">
      <c r="A7135"/>
      <c r="B7135"/>
      <c r="C7135"/>
      <c r="D7135" s="145"/>
      <c r="E7135" s="146"/>
      <c r="F7135" s="1"/>
      <c r="G7135"/>
    </row>
    <row r="7136" spans="1:7" x14ac:dyDescent="0.3">
      <c r="A7136"/>
      <c r="B7136"/>
      <c r="C7136"/>
      <c r="D7136" s="145"/>
      <c r="E7136" s="146"/>
      <c r="F7136" s="1"/>
      <c r="G7136"/>
    </row>
    <row r="7137" spans="1:7" x14ac:dyDescent="0.3">
      <c r="A7137"/>
      <c r="B7137"/>
      <c r="C7137"/>
      <c r="D7137" s="145"/>
      <c r="E7137" s="146"/>
      <c r="F7137" s="1"/>
      <c r="G7137"/>
    </row>
    <row r="7138" spans="1:7" x14ac:dyDescent="0.3">
      <c r="A7138"/>
      <c r="B7138"/>
      <c r="C7138"/>
      <c r="D7138" s="145"/>
      <c r="E7138" s="146"/>
      <c r="F7138" s="1"/>
      <c r="G7138"/>
    </row>
    <row r="7139" spans="1:7" x14ac:dyDescent="0.3">
      <c r="A7139"/>
      <c r="B7139"/>
      <c r="C7139"/>
      <c r="D7139" s="145"/>
      <c r="E7139" s="146"/>
      <c r="F7139" s="1"/>
      <c r="G7139"/>
    </row>
    <row r="7140" spans="1:7" x14ac:dyDescent="0.3">
      <c r="A7140"/>
      <c r="B7140"/>
      <c r="C7140"/>
      <c r="D7140" s="145"/>
      <c r="E7140" s="146"/>
      <c r="F7140" s="1"/>
      <c r="G7140"/>
    </row>
    <row r="7141" spans="1:7" x14ac:dyDescent="0.3">
      <c r="A7141"/>
      <c r="B7141"/>
      <c r="C7141"/>
      <c r="D7141" s="145"/>
      <c r="E7141" s="146"/>
      <c r="F7141" s="1"/>
      <c r="G7141"/>
    </row>
    <row r="7142" spans="1:7" x14ac:dyDescent="0.3">
      <c r="A7142"/>
      <c r="B7142"/>
      <c r="C7142"/>
      <c r="D7142" s="145"/>
      <c r="E7142" s="146"/>
      <c r="F7142" s="1"/>
      <c r="G7142"/>
    </row>
    <row r="7143" spans="1:7" x14ac:dyDescent="0.3">
      <c r="A7143"/>
      <c r="B7143"/>
      <c r="C7143"/>
      <c r="D7143" s="145"/>
      <c r="E7143" s="146"/>
      <c r="F7143" s="1"/>
      <c r="G7143"/>
    </row>
    <row r="7144" spans="1:7" x14ac:dyDescent="0.3">
      <c r="A7144"/>
      <c r="B7144"/>
      <c r="C7144"/>
      <c r="D7144" s="145"/>
      <c r="E7144" s="146"/>
      <c r="F7144" s="1"/>
      <c r="G7144"/>
    </row>
    <row r="7145" spans="1:7" x14ac:dyDescent="0.3">
      <c r="A7145"/>
      <c r="B7145"/>
      <c r="C7145"/>
      <c r="D7145" s="145"/>
      <c r="E7145" s="146"/>
      <c r="F7145" s="1"/>
      <c r="G7145"/>
    </row>
    <row r="7146" spans="1:7" x14ac:dyDescent="0.3">
      <c r="A7146"/>
      <c r="B7146"/>
      <c r="C7146"/>
      <c r="D7146" s="145"/>
      <c r="E7146" s="146"/>
      <c r="F7146" s="1"/>
      <c r="G7146"/>
    </row>
    <row r="7147" spans="1:7" x14ac:dyDescent="0.3">
      <c r="A7147"/>
      <c r="B7147"/>
      <c r="C7147"/>
      <c r="D7147" s="145"/>
      <c r="E7147" s="146"/>
      <c r="F7147" s="1"/>
      <c r="G7147"/>
    </row>
    <row r="7148" spans="1:7" x14ac:dyDescent="0.3">
      <c r="A7148"/>
      <c r="B7148"/>
      <c r="C7148"/>
      <c r="D7148" s="145"/>
      <c r="E7148" s="146"/>
      <c r="F7148" s="1"/>
      <c r="G7148"/>
    </row>
    <row r="7149" spans="1:7" x14ac:dyDescent="0.3">
      <c r="A7149"/>
      <c r="B7149"/>
      <c r="C7149"/>
      <c r="D7149" s="145"/>
      <c r="E7149" s="146"/>
      <c r="F7149" s="1"/>
      <c r="G7149"/>
    </row>
    <row r="7150" spans="1:7" x14ac:dyDescent="0.3">
      <c r="A7150"/>
      <c r="B7150"/>
      <c r="C7150"/>
      <c r="D7150" s="145"/>
      <c r="E7150" s="146"/>
      <c r="F7150" s="1"/>
      <c r="G7150"/>
    </row>
    <row r="7151" spans="1:7" x14ac:dyDescent="0.3">
      <c r="A7151"/>
      <c r="B7151"/>
      <c r="C7151"/>
      <c r="D7151" s="145"/>
      <c r="E7151" s="146"/>
      <c r="F7151" s="1"/>
      <c r="G7151"/>
    </row>
    <row r="7152" spans="1:7" x14ac:dyDescent="0.3">
      <c r="A7152"/>
      <c r="B7152"/>
      <c r="C7152"/>
      <c r="D7152" s="145"/>
      <c r="E7152" s="146"/>
      <c r="F7152" s="1"/>
      <c r="G7152"/>
    </row>
    <row r="7153" spans="1:7" x14ac:dyDescent="0.3">
      <c r="A7153"/>
      <c r="B7153"/>
      <c r="C7153"/>
      <c r="D7153" s="145"/>
      <c r="E7153" s="146"/>
      <c r="F7153" s="1"/>
      <c r="G7153"/>
    </row>
    <row r="7154" spans="1:7" x14ac:dyDescent="0.3">
      <c r="A7154"/>
      <c r="B7154"/>
      <c r="C7154"/>
      <c r="D7154" s="145"/>
      <c r="E7154" s="146"/>
      <c r="F7154" s="1"/>
      <c r="G7154"/>
    </row>
    <row r="7155" spans="1:7" x14ac:dyDescent="0.3">
      <c r="A7155"/>
      <c r="B7155"/>
      <c r="C7155"/>
      <c r="D7155" s="145"/>
      <c r="E7155" s="146"/>
      <c r="F7155" s="1"/>
      <c r="G7155"/>
    </row>
    <row r="7156" spans="1:7" x14ac:dyDescent="0.3">
      <c r="A7156"/>
      <c r="B7156"/>
      <c r="C7156"/>
      <c r="D7156" s="145"/>
      <c r="E7156" s="146"/>
      <c r="F7156" s="1"/>
      <c r="G7156"/>
    </row>
    <row r="7157" spans="1:7" x14ac:dyDescent="0.3">
      <c r="A7157"/>
      <c r="B7157"/>
      <c r="C7157"/>
      <c r="D7157" s="145"/>
      <c r="E7157" s="146"/>
      <c r="F7157" s="1"/>
      <c r="G7157"/>
    </row>
    <row r="7158" spans="1:7" x14ac:dyDescent="0.3">
      <c r="A7158"/>
      <c r="B7158"/>
      <c r="C7158"/>
      <c r="D7158" s="145"/>
      <c r="E7158" s="146"/>
      <c r="F7158" s="1"/>
      <c r="G7158"/>
    </row>
    <row r="7159" spans="1:7" x14ac:dyDescent="0.3">
      <c r="A7159"/>
      <c r="B7159"/>
      <c r="C7159"/>
      <c r="D7159" s="145"/>
      <c r="E7159" s="146"/>
      <c r="F7159" s="1"/>
      <c r="G7159"/>
    </row>
    <row r="7160" spans="1:7" x14ac:dyDescent="0.3">
      <c r="A7160"/>
      <c r="B7160"/>
      <c r="C7160"/>
      <c r="D7160" s="145"/>
      <c r="E7160" s="146"/>
      <c r="F7160" s="1"/>
      <c r="G7160"/>
    </row>
    <row r="7161" spans="1:7" x14ac:dyDescent="0.3">
      <c r="A7161"/>
      <c r="B7161"/>
      <c r="C7161"/>
      <c r="D7161" s="145"/>
      <c r="E7161" s="146"/>
      <c r="F7161" s="1"/>
      <c r="G7161"/>
    </row>
    <row r="7162" spans="1:7" x14ac:dyDescent="0.3">
      <c r="A7162"/>
      <c r="B7162"/>
      <c r="C7162"/>
      <c r="D7162" s="145"/>
      <c r="E7162" s="146"/>
      <c r="F7162" s="1"/>
      <c r="G7162"/>
    </row>
    <row r="7163" spans="1:7" x14ac:dyDescent="0.3">
      <c r="A7163"/>
      <c r="B7163"/>
      <c r="C7163"/>
      <c r="D7163" s="145"/>
      <c r="E7163" s="146"/>
      <c r="F7163" s="1"/>
      <c r="G7163"/>
    </row>
    <row r="7164" spans="1:7" x14ac:dyDescent="0.3">
      <c r="A7164"/>
      <c r="B7164"/>
      <c r="C7164"/>
      <c r="D7164" s="145"/>
      <c r="E7164" s="146"/>
      <c r="F7164" s="1"/>
      <c r="G7164"/>
    </row>
    <row r="7165" spans="1:7" x14ac:dyDescent="0.3">
      <c r="A7165"/>
      <c r="B7165"/>
      <c r="C7165"/>
      <c r="D7165" s="145"/>
      <c r="E7165" s="146"/>
      <c r="F7165" s="1"/>
      <c r="G7165"/>
    </row>
    <row r="7166" spans="1:7" x14ac:dyDescent="0.3">
      <c r="A7166"/>
      <c r="B7166"/>
      <c r="C7166"/>
      <c r="D7166" s="145"/>
      <c r="E7166" s="146"/>
      <c r="F7166" s="1"/>
      <c r="G7166"/>
    </row>
    <row r="7167" spans="1:7" x14ac:dyDescent="0.3">
      <c r="A7167"/>
      <c r="B7167"/>
      <c r="C7167"/>
      <c r="D7167" s="145"/>
      <c r="E7167" s="146"/>
      <c r="F7167" s="1"/>
      <c r="G7167"/>
    </row>
    <row r="7168" spans="1:7" x14ac:dyDescent="0.3">
      <c r="A7168"/>
      <c r="B7168"/>
      <c r="C7168"/>
      <c r="D7168" s="145"/>
      <c r="E7168" s="146"/>
      <c r="F7168" s="1"/>
      <c r="G7168"/>
    </row>
    <row r="7169" spans="1:7" x14ac:dyDescent="0.3">
      <c r="A7169"/>
      <c r="B7169"/>
      <c r="C7169"/>
      <c r="D7169" s="145"/>
      <c r="E7169" s="146"/>
      <c r="F7169" s="1"/>
      <c r="G7169"/>
    </row>
    <row r="7170" spans="1:7" x14ac:dyDescent="0.3">
      <c r="A7170"/>
      <c r="B7170"/>
      <c r="C7170"/>
      <c r="D7170" s="145"/>
      <c r="E7170" s="146"/>
      <c r="F7170" s="1"/>
      <c r="G7170"/>
    </row>
    <row r="7171" spans="1:7" x14ac:dyDescent="0.3">
      <c r="A7171"/>
      <c r="B7171"/>
      <c r="C7171"/>
      <c r="D7171" s="145"/>
      <c r="E7171" s="146"/>
      <c r="F7171" s="1"/>
      <c r="G7171"/>
    </row>
    <row r="7172" spans="1:7" x14ac:dyDescent="0.3">
      <c r="A7172"/>
      <c r="B7172"/>
      <c r="C7172"/>
      <c r="D7172" s="145"/>
      <c r="E7172" s="146"/>
      <c r="F7172" s="1"/>
      <c r="G7172"/>
    </row>
    <row r="7173" spans="1:7" x14ac:dyDescent="0.3">
      <c r="A7173"/>
      <c r="B7173"/>
      <c r="C7173"/>
      <c r="D7173" s="145"/>
      <c r="E7173" s="146"/>
      <c r="F7173" s="1"/>
      <c r="G7173"/>
    </row>
    <row r="7174" spans="1:7" x14ac:dyDescent="0.3">
      <c r="A7174"/>
      <c r="B7174"/>
      <c r="C7174"/>
      <c r="D7174" s="145"/>
      <c r="E7174" s="146"/>
      <c r="F7174" s="1"/>
      <c r="G7174"/>
    </row>
    <row r="7175" spans="1:7" x14ac:dyDescent="0.3">
      <c r="A7175"/>
      <c r="B7175"/>
      <c r="C7175"/>
      <c r="D7175" s="145"/>
      <c r="E7175" s="146"/>
      <c r="F7175" s="1"/>
      <c r="G7175"/>
    </row>
    <row r="7176" spans="1:7" x14ac:dyDescent="0.3">
      <c r="A7176"/>
      <c r="B7176"/>
      <c r="C7176"/>
      <c r="D7176" s="145"/>
      <c r="E7176" s="146"/>
      <c r="F7176" s="1"/>
      <c r="G7176"/>
    </row>
    <row r="7177" spans="1:7" x14ac:dyDescent="0.3">
      <c r="A7177"/>
      <c r="B7177"/>
      <c r="C7177"/>
      <c r="D7177" s="145"/>
      <c r="E7177" s="146"/>
      <c r="F7177" s="1"/>
      <c r="G7177"/>
    </row>
    <row r="7178" spans="1:7" x14ac:dyDescent="0.3">
      <c r="A7178"/>
      <c r="B7178"/>
      <c r="C7178"/>
      <c r="D7178" s="145"/>
      <c r="E7178" s="146"/>
      <c r="F7178" s="1"/>
      <c r="G7178"/>
    </row>
    <row r="7179" spans="1:7" x14ac:dyDescent="0.3">
      <c r="A7179"/>
      <c r="B7179"/>
      <c r="C7179"/>
      <c r="D7179" s="145"/>
      <c r="E7179" s="146"/>
      <c r="F7179" s="1"/>
      <c r="G7179"/>
    </row>
    <row r="7180" spans="1:7" x14ac:dyDescent="0.3">
      <c r="A7180"/>
      <c r="B7180"/>
      <c r="C7180"/>
      <c r="D7180" s="145"/>
      <c r="E7180" s="146"/>
      <c r="F7180" s="1"/>
      <c r="G7180"/>
    </row>
    <row r="7181" spans="1:7" x14ac:dyDescent="0.3">
      <c r="A7181"/>
      <c r="B7181"/>
      <c r="C7181"/>
      <c r="D7181" s="145"/>
      <c r="E7181" s="146"/>
      <c r="F7181" s="1"/>
      <c r="G7181"/>
    </row>
    <row r="7182" spans="1:7" x14ac:dyDescent="0.3">
      <c r="A7182"/>
      <c r="B7182"/>
      <c r="C7182"/>
      <c r="D7182" s="145"/>
      <c r="E7182" s="146"/>
      <c r="F7182" s="1"/>
      <c r="G7182"/>
    </row>
    <row r="7183" spans="1:7" x14ac:dyDescent="0.3">
      <c r="A7183"/>
      <c r="B7183"/>
      <c r="C7183"/>
      <c r="D7183" s="145"/>
      <c r="E7183" s="146"/>
      <c r="F7183" s="1"/>
      <c r="G7183"/>
    </row>
    <row r="7184" spans="1:7" x14ac:dyDescent="0.3">
      <c r="A7184"/>
      <c r="B7184"/>
      <c r="C7184"/>
      <c r="D7184" s="145"/>
      <c r="E7184" s="146"/>
      <c r="F7184" s="1"/>
      <c r="G7184"/>
    </row>
    <row r="7185" spans="1:7" x14ac:dyDescent="0.3">
      <c r="A7185"/>
      <c r="B7185"/>
      <c r="C7185"/>
      <c r="D7185" s="145"/>
      <c r="E7185" s="146"/>
      <c r="F7185" s="1"/>
      <c r="G7185"/>
    </row>
    <row r="7186" spans="1:7" x14ac:dyDescent="0.3">
      <c r="A7186"/>
      <c r="B7186"/>
      <c r="C7186"/>
      <c r="D7186" s="145"/>
      <c r="E7186" s="146"/>
      <c r="F7186" s="1"/>
      <c r="G7186"/>
    </row>
    <row r="7187" spans="1:7" x14ac:dyDescent="0.3">
      <c r="A7187"/>
      <c r="B7187"/>
      <c r="C7187"/>
      <c r="D7187" s="145"/>
      <c r="E7187" s="146"/>
      <c r="F7187" s="1"/>
      <c r="G7187"/>
    </row>
    <row r="7188" spans="1:7" x14ac:dyDescent="0.3">
      <c r="A7188"/>
      <c r="B7188"/>
      <c r="C7188"/>
      <c r="D7188" s="145"/>
      <c r="E7188" s="146"/>
      <c r="F7188" s="1"/>
      <c r="G7188"/>
    </row>
    <row r="7189" spans="1:7" x14ac:dyDescent="0.3">
      <c r="A7189"/>
      <c r="B7189"/>
      <c r="C7189"/>
      <c r="D7189" s="145"/>
      <c r="E7189" s="146"/>
      <c r="F7189" s="1"/>
      <c r="G7189"/>
    </row>
    <row r="7190" spans="1:7" x14ac:dyDescent="0.3">
      <c r="A7190"/>
      <c r="B7190"/>
      <c r="C7190"/>
      <c r="D7190" s="145"/>
      <c r="E7190" s="146"/>
      <c r="F7190" s="1"/>
      <c r="G7190"/>
    </row>
    <row r="7191" spans="1:7" x14ac:dyDescent="0.3">
      <c r="A7191"/>
      <c r="B7191"/>
      <c r="C7191"/>
      <c r="D7191" s="145"/>
      <c r="E7191" s="146"/>
      <c r="F7191" s="1"/>
      <c r="G7191"/>
    </row>
    <row r="7192" spans="1:7" x14ac:dyDescent="0.3">
      <c r="A7192"/>
      <c r="B7192"/>
      <c r="C7192"/>
      <c r="D7192" s="145"/>
      <c r="E7192" s="146"/>
      <c r="F7192" s="1"/>
      <c r="G7192"/>
    </row>
    <row r="7193" spans="1:7" x14ac:dyDescent="0.3">
      <c r="A7193"/>
      <c r="B7193"/>
      <c r="C7193"/>
      <c r="D7193" s="145"/>
      <c r="E7193" s="146"/>
      <c r="F7193" s="1"/>
      <c r="G7193"/>
    </row>
    <row r="7194" spans="1:7" x14ac:dyDescent="0.3">
      <c r="A7194"/>
      <c r="B7194"/>
      <c r="C7194"/>
      <c r="D7194" s="145"/>
      <c r="E7194" s="146"/>
      <c r="F7194" s="1"/>
      <c r="G7194"/>
    </row>
    <row r="7195" spans="1:7" x14ac:dyDescent="0.3">
      <c r="A7195"/>
      <c r="B7195"/>
      <c r="C7195"/>
      <c r="D7195" s="145"/>
      <c r="E7195" s="146"/>
      <c r="F7195" s="1"/>
      <c r="G7195"/>
    </row>
    <row r="7196" spans="1:7" x14ac:dyDescent="0.3">
      <c r="A7196"/>
      <c r="B7196"/>
      <c r="C7196"/>
      <c r="D7196" s="145"/>
      <c r="E7196" s="146"/>
      <c r="F7196" s="1"/>
      <c r="G7196"/>
    </row>
    <row r="7197" spans="1:7" x14ac:dyDescent="0.3">
      <c r="A7197"/>
      <c r="B7197"/>
      <c r="C7197"/>
      <c r="D7197" s="145"/>
      <c r="E7197" s="146"/>
      <c r="F7197" s="1"/>
      <c r="G7197"/>
    </row>
    <row r="7198" spans="1:7" x14ac:dyDescent="0.3">
      <c r="A7198"/>
      <c r="B7198"/>
      <c r="C7198"/>
      <c r="D7198" s="145"/>
      <c r="E7198" s="146"/>
      <c r="F7198" s="1"/>
      <c r="G7198"/>
    </row>
    <row r="7199" spans="1:7" x14ac:dyDescent="0.3">
      <c r="A7199"/>
      <c r="B7199"/>
      <c r="C7199"/>
      <c r="D7199" s="145"/>
      <c r="E7199" s="146"/>
      <c r="F7199" s="1"/>
      <c r="G7199"/>
    </row>
    <row r="7200" spans="1:7" x14ac:dyDescent="0.3">
      <c r="A7200"/>
      <c r="B7200"/>
      <c r="C7200"/>
      <c r="D7200" s="145"/>
      <c r="E7200" s="146"/>
      <c r="F7200" s="1"/>
      <c r="G7200"/>
    </row>
    <row r="7201" spans="1:7" x14ac:dyDescent="0.3">
      <c r="A7201"/>
      <c r="B7201"/>
      <c r="C7201"/>
      <c r="D7201" s="145"/>
      <c r="E7201" s="146"/>
      <c r="F7201" s="1"/>
      <c r="G7201"/>
    </row>
    <row r="7202" spans="1:7" x14ac:dyDescent="0.3">
      <c r="A7202"/>
      <c r="B7202"/>
      <c r="C7202"/>
      <c r="D7202" s="145"/>
      <c r="E7202" s="146"/>
      <c r="F7202" s="1"/>
      <c r="G7202"/>
    </row>
    <row r="7203" spans="1:7" x14ac:dyDescent="0.3">
      <c r="A7203"/>
      <c r="B7203"/>
      <c r="C7203"/>
      <c r="D7203" s="145"/>
      <c r="E7203" s="146"/>
      <c r="F7203" s="1"/>
      <c r="G7203"/>
    </row>
    <row r="7204" spans="1:7" x14ac:dyDescent="0.3">
      <c r="A7204"/>
      <c r="B7204"/>
      <c r="C7204"/>
      <c r="D7204" s="145"/>
      <c r="E7204" s="146"/>
      <c r="F7204" s="1"/>
      <c r="G7204"/>
    </row>
    <row r="7205" spans="1:7" x14ac:dyDescent="0.3">
      <c r="A7205"/>
      <c r="B7205"/>
      <c r="C7205"/>
      <c r="D7205" s="145"/>
      <c r="E7205" s="146"/>
      <c r="F7205" s="1"/>
      <c r="G7205"/>
    </row>
    <row r="7206" spans="1:7" x14ac:dyDescent="0.3">
      <c r="A7206"/>
      <c r="B7206"/>
      <c r="C7206"/>
      <c r="D7206" s="145"/>
      <c r="E7206" s="146"/>
      <c r="F7206" s="1"/>
      <c r="G7206"/>
    </row>
    <row r="7207" spans="1:7" x14ac:dyDescent="0.3">
      <c r="A7207"/>
      <c r="B7207"/>
      <c r="C7207"/>
      <c r="D7207" s="145"/>
      <c r="E7207" s="146"/>
      <c r="F7207" s="1"/>
      <c r="G7207"/>
    </row>
    <row r="7208" spans="1:7" x14ac:dyDescent="0.3">
      <c r="A7208"/>
      <c r="B7208"/>
      <c r="C7208"/>
      <c r="D7208" s="145"/>
      <c r="E7208" s="146"/>
      <c r="F7208" s="1"/>
      <c r="G7208"/>
    </row>
    <row r="7209" spans="1:7" x14ac:dyDescent="0.3">
      <c r="A7209"/>
      <c r="B7209"/>
      <c r="C7209"/>
      <c r="D7209" s="145"/>
      <c r="E7209" s="146"/>
      <c r="F7209" s="1"/>
      <c r="G7209"/>
    </row>
    <row r="7210" spans="1:7" x14ac:dyDescent="0.3">
      <c r="A7210"/>
      <c r="B7210"/>
      <c r="C7210"/>
      <c r="D7210" s="145"/>
      <c r="E7210" s="146"/>
      <c r="F7210" s="1"/>
      <c r="G7210"/>
    </row>
    <row r="7211" spans="1:7" x14ac:dyDescent="0.3">
      <c r="A7211"/>
      <c r="B7211"/>
      <c r="C7211"/>
      <c r="D7211" s="145"/>
      <c r="E7211" s="146"/>
      <c r="F7211" s="1"/>
      <c r="G7211"/>
    </row>
    <row r="7212" spans="1:7" x14ac:dyDescent="0.3">
      <c r="A7212"/>
      <c r="B7212"/>
      <c r="C7212"/>
      <c r="D7212" s="145"/>
      <c r="E7212" s="146"/>
      <c r="F7212" s="1"/>
      <c r="G7212"/>
    </row>
    <row r="7213" spans="1:7" x14ac:dyDescent="0.3">
      <c r="A7213"/>
      <c r="B7213"/>
      <c r="C7213"/>
      <c r="D7213" s="145"/>
      <c r="E7213" s="146"/>
      <c r="F7213" s="1"/>
      <c r="G7213"/>
    </row>
    <row r="7214" spans="1:7" x14ac:dyDescent="0.3">
      <c r="A7214"/>
      <c r="B7214"/>
      <c r="C7214"/>
      <c r="D7214" s="145"/>
      <c r="E7214" s="146"/>
      <c r="F7214" s="1"/>
      <c r="G7214"/>
    </row>
    <row r="7215" spans="1:7" x14ac:dyDescent="0.3">
      <c r="A7215"/>
      <c r="B7215"/>
      <c r="C7215"/>
      <c r="D7215" s="145"/>
      <c r="E7215" s="146"/>
      <c r="F7215" s="1"/>
      <c r="G7215"/>
    </row>
    <row r="7216" spans="1:7" x14ac:dyDescent="0.3">
      <c r="A7216"/>
      <c r="B7216"/>
      <c r="C7216"/>
      <c r="D7216" s="145"/>
      <c r="E7216" s="146"/>
      <c r="F7216" s="1"/>
      <c r="G7216"/>
    </row>
    <row r="7217" spans="1:7" x14ac:dyDescent="0.3">
      <c r="A7217"/>
      <c r="B7217"/>
      <c r="C7217"/>
      <c r="D7217" s="145"/>
      <c r="E7217" s="146"/>
      <c r="F7217" s="1"/>
      <c r="G7217"/>
    </row>
    <row r="7218" spans="1:7" x14ac:dyDescent="0.3">
      <c r="A7218"/>
      <c r="B7218"/>
      <c r="C7218"/>
      <c r="D7218" s="145"/>
      <c r="E7218" s="146"/>
      <c r="F7218" s="1"/>
      <c r="G7218"/>
    </row>
    <row r="7219" spans="1:7" x14ac:dyDescent="0.3">
      <c r="A7219"/>
      <c r="B7219"/>
      <c r="C7219"/>
      <c r="D7219" s="145"/>
      <c r="E7219" s="146"/>
      <c r="F7219" s="1"/>
      <c r="G7219"/>
    </row>
    <row r="7220" spans="1:7" x14ac:dyDescent="0.3">
      <c r="A7220"/>
      <c r="B7220"/>
      <c r="C7220"/>
      <c r="D7220" s="145"/>
      <c r="E7220" s="146"/>
      <c r="F7220" s="1"/>
      <c r="G7220"/>
    </row>
    <row r="7221" spans="1:7" x14ac:dyDescent="0.3">
      <c r="A7221"/>
      <c r="B7221"/>
      <c r="C7221"/>
      <c r="D7221" s="145"/>
      <c r="E7221" s="146"/>
      <c r="F7221" s="1"/>
      <c r="G7221"/>
    </row>
    <row r="7222" spans="1:7" x14ac:dyDescent="0.3">
      <c r="A7222"/>
      <c r="B7222"/>
      <c r="C7222"/>
      <c r="D7222" s="145"/>
      <c r="E7222" s="146"/>
      <c r="F7222" s="1"/>
      <c r="G7222"/>
    </row>
    <row r="7223" spans="1:7" x14ac:dyDescent="0.3">
      <c r="A7223"/>
      <c r="B7223"/>
      <c r="C7223"/>
      <c r="D7223" s="145"/>
      <c r="E7223" s="146"/>
      <c r="F7223" s="1"/>
      <c r="G7223"/>
    </row>
    <row r="7224" spans="1:7" x14ac:dyDescent="0.3">
      <c r="A7224"/>
      <c r="B7224"/>
      <c r="C7224"/>
      <c r="D7224" s="145"/>
      <c r="E7224" s="146"/>
      <c r="F7224" s="1"/>
      <c r="G7224"/>
    </row>
    <row r="7225" spans="1:7" x14ac:dyDescent="0.3">
      <c r="A7225"/>
      <c r="B7225"/>
      <c r="C7225"/>
      <c r="D7225" s="145"/>
      <c r="E7225" s="146"/>
      <c r="F7225" s="1"/>
      <c r="G7225"/>
    </row>
    <row r="7226" spans="1:7" x14ac:dyDescent="0.3">
      <c r="A7226"/>
      <c r="B7226"/>
      <c r="C7226"/>
      <c r="D7226" s="145"/>
      <c r="E7226" s="146"/>
      <c r="F7226" s="1"/>
      <c r="G7226"/>
    </row>
    <row r="7227" spans="1:7" x14ac:dyDescent="0.3">
      <c r="A7227"/>
      <c r="B7227"/>
      <c r="C7227"/>
      <c r="D7227" s="145"/>
      <c r="E7227" s="146"/>
      <c r="F7227" s="1"/>
      <c r="G7227"/>
    </row>
    <row r="7228" spans="1:7" x14ac:dyDescent="0.3">
      <c r="A7228"/>
      <c r="B7228"/>
      <c r="C7228"/>
      <c r="D7228" s="145"/>
      <c r="E7228" s="146"/>
      <c r="F7228" s="1"/>
      <c r="G7228"/>
    </row>
    <row r="7229" spans="1:7" x14ac:dyDescent="0.3">
      <c r="A7229"/>
      <c r="B7229"/>
      <c r="C7229"/>
      <c r="D7229" s="145"/>
      <c r="E7229" s="146"/>
      <c r="F7229" s="1"/>
      <c r="G7229"/>
    </row>
    <row r="7230" spans="1:7" x14ac:dyDescent="0.3">
      <c r="A7230"/>
      <c r="B7230"/>
      <c r="C7230"/>
      <c r="D7230" s="145"/>
      <c r="E7230" s="146"/>
      <c r="F7230" s="1"/>
      <c r="G7230"/>
    </row>
    <row r="7231" spans="1:7" x14ac:dyDescent="0.3">
      <c r="A7231"/>
      <c r="B7231"/>
      <c r="C7231"/>
      <c r="D7231" s="145"/>
      <c r="E7231" s="146"/>
      <c r="F7231" s="1"/>
      <c r="G7231"/>
    </row>
    <row r="7232" spans="1:7" x14ac:dyDescent="0.3">
      <c r="A7232"/>
      <c r="B7232"/>
      <c r="C7232"/>
      <c r="D7232" s="145"/>
      <c r="E7232" s="146"/>
      <c r="F7232" s="1"/>
      <c r="G7232"/>
    </row>
    <row r="7233" spans="1:7" x14ac:dyDescent="0.3">
      <c r="A7233"/>
      <c r="B7233"/>
      <c r="C7233"/>
      <c r="D7233" s="145"/>
      <c r="E7233" s="146"/>
      <c r="F7233" s="1"/>
      <c r="G7233"/>
    </row>
    <row r="7234" spans="1:7" x14ac:dyDescent="0.3">
      <c r="A7234"/>
      <c r="B7234"/>
      <c r="C7234"/>
      <c r="D7234" s="145"/>
      <c r="E7234" s="146"/>
      <c r="F7234" s="1"/>
      <c r="G7234"/>
    </row>
    <row r="7235" spans="1:7" x14ac:dyDescent="0.3">
      <c r="A7235"/>
      <c r="B7235"/>
      <c r="C7235"/>
      <c r="D7235" s="145"/>
      <c r="E7235" s="146"/>
      <c r="F7235" s="1"/>
      <c r="G7235"/>
    </row>
    <row r="7236" spans="1:7" x14ac:dyDescent="0.3">
      <c r="A7236"/>
      <c r="B7236"/>
      <c r="C7236"/>
      <c r="D7236" s="145"/>
      <c r="E7236" s="146"/>
      <c r="F7236" s="1"/>
      <c r="G7236"/>
    </row>
    <row r="7237" spans="1:7" x14ac:dyDescent="0.3">
      <c r="A7237"/>
      <c r="B7237"/>
      <c r="C7237"/>
      <c r="D7237" s="145"/>
      <c r="E7237" s="146"/>
      <c r="F7237" s="1"/>
      <c r="G7237"/>
    </row>
    <row r="7238" spans="1:7" x14ac:dyDescent="0.3">
      <c r="A7238"/>
      <c r="B7238"/>
      <c r="C7238"/>
      <c r="D7238" s="145"/>
      <c r="E7238" s="146"/>
      <c r="F7238" s="1"/>
      <c r="G7238"/>
    </row>
    <row r="7239" spans="1:7" x14ac:dyDescent="0.3">
      <c r="A7239"/>
      <c r="B7239"/>
      <c r="C7239"/>
      <c r="D7239" s="145"/>
      <c r="E7239" s="146"/>
      <c r="F7239" s="1"/>
      <c r="G7239"/>
    </row>
    <row r="7240" spans="1:7" x14ac:dyDescent="0.3">
      <c r="A7240"/>
      <c r="B7240"/>
      <c r="C7240"/>
      <c r="D7240" s="145"/>
      <c r="E7240" s="146"/>
      <c r="F7240" s="1"/>
      <c r="G7240"/>
    </row>
    <row r="7241" spans="1:7" x14ac:dyDescent="0.3">
      <c r="A7241"/>
      <c r="B7241"/>
      <c r="C7241"/>
      <c r="D7241" s="145"/>
      <c r="E7241" s="146"/>
      <c r="F7241" s="1"/>
      <c r="G7241"/>
    </row>
    <row r="7242" spans="1:7" x14ac:dyDescent="0.3">
      <c r="A7242"/>
      <c r="B7242"/>
      <c r="C7242"/>
      <c r="D7242" s="145"/>
      <c r="E7242" s="146"/>
      <c r="F7242" s="1"/>
      <c r="G7242"/>
    </row>
    <row r="7243" spans="1:7" x14ac:dyDescent="0.3">
      <c r="A7243"/>
      <c r="B7243"/>
      <c r="C7243"/>
      <c r="D7243" s="145"/>
      <c r="E7243" s="146"/>
      <c r="F7243" s="1"/>
      <c r="G7243"/>
    </row>
    <row r="7244" spans="1:7" x14ac:dyDescent="0.3">
      <c r="A7244"/>
      <c r="B7244"/>
      <c r="C7244"/>
      <c r="D7244" s="145"/>
      <c r="E7244" s="146"/>
      <c r="F7244" s="1"/>
      <c r="G7244"/>
    </row>
    <row r="7245" spans="1:7" x14ac:dyDescent="0.3">
      <c r="A7245"/>
      <c r="B7245"/>
      <c r="C7245"/>
      <c r="D7245" s="145"/>
      <c r="E7245" s="146"/>
      <c r="F7245" s="1"/>
      <c r="G7245"/>
    </row>
    <row r="7246" spans="1:7" x14ac:dyDescent="0.3">
      <c r="A7246"/>
      <c r="B7246"/>
      <c r="C7246"/>
      <c r="D7246" s="145"/>
      <c r="E7246" s="146"/>
      <c r="F7246" s="1"/>
      <c r="G7246"/>
    </row>
    <row r="7247" spans="1:7" x14ac:dyDescent="0.3">
      <c r="A7247"/>
      <c r="B7247"/>
      <c r="C7247"/>
      <c r="D7247" s="145"/>
      <c r="E7247" s="146"/>
      <c r="F7247" s="1"/>
      <c r="G7247"/>
    </row>
    <row r="7248" spans="1:7" x14ac:dyDescent="0.3">
      <c r="A7248"/>
      <c r="B7248"/>
      <c r="C7248"/>
      <c r="D7248" s="145"/>
      <c r="E7248" s="146"/>
      <c r="F7248" s="1"/>
      <c r="G7248"/>
    </row>
    <row r="7249" spans="1:7" x14ac:dyDescent="0.3">
      <c r="A7249"/>
      <c r="B7249"/>
      <c r="C7249"/>
      <c r="D7249" s="145"/>
      <c r="E7249" s="146"/>
      <c r="F7249" s="1"/>
      <c r="G7249"/>
    </row>
    <row r="7250" spans="1:7" x14ac:dyDescent="0.3">
      <c r="A7250"/>
      <c r="B7250"/>
      <c r="C7250"/>
      <c r="D7250" s="145"/>
      <c r="E7250" s="146"/>
      <c r="F7250" s="1"/>
      <c r="G7250"/>
    </row>
    <row r="7251" spans="1:7" x14ac:dyDescent="0.3">
      <c r="A7251"/>
      <c r="B7251"/>
      <c r="C7251"/>
      <c r="D7251" s="145"/>
      <c r="E7251" s="146"/>
      <c r="F7251" s="1"/>
      <c r="G7251"/>
    </row>
    <row r="7252" spans="1:7" x14ac:dyDescent="0.3">
      <c r="A7252"/>
      <c r="B7252"/>
      <c r="C7252"/>
      <c r="D7252" s="145"/>
      <c r="E7252" s="146"/>
      <c r="F7252" s="1"/>
      <c r="G7252"/>
    </row>
    <row r="7253" spans="1:7" x14ac:dyDescent="0.3">
      <c r="A7253"/>
      <c r="B7253"/>
      <c r="C7253"/>
      <c r="D7253" s="145"/>
      <c r="E7253" s="146"/>
      <c r="F7253" s="1"/>
      <c r="G7253"/>
    </row>
    <row r="7254" spans="1:7" x14ac:dyDescent="0.3">
      <c r="A7254"/>
      <c r="B7254"/>
      <c r="C7254"/>
      <c r="D7254" s="145"/>
      <c r="E7254" s="146"/>
      <c r="F7254" s="1"/>
      <c r="G7254"/>
    </row>
    <row r="7255" spans="1:7" x14ac:dyDescent="0.3">
      <c r="A7255"/>
      <c r="B7255"/>
      <c r="C7255"/>
      <c r="D7255" s="145"/>
      <c r="E7255" s="146"/>
      <c r="F7255" s="1"/>
      <c r="G7255"/>
    </row>
    <row r="7256" spans="1:7" x14ac:dyDescent="0.3">
      <c r="A7256"/>
      <c r="B7256"/>
      <c r="C7256"/>
      <c r="D7256" s="145"/>
      <c r="E7256" s="146"/>
      <c r="F7256" s="1"/>
      <c r="G7256"/>
    </row>
    <row r="7257" spans="1:7" x14ac:dyDescent="0.3">
      <c r="A7257"/>
      <c r="B7257"/>
      <c r="C7257"/>
      <c r="D7257" s="145"/>
      <c r="E7257" s="146"/>
      <c r="F7257" s="1"/>
      <c r="G7257"/>
    </row>
    <row r="7258" spans="1:7" x14ac:dyDescent="0.3">
      <c r="A7258"/>
      <c r="B7258"/>
      <c r="C7258"/>
      <c r="D7258" s="145"/>
      <c r="E7258" s="146"/>
      <c r="F7258" s="1"/>
      <c r="G7258"/>
    </row>
    <row r="7259" spans="1:7" x14ac:dyDescent="0.3">
      <c r="A7259"/>
      <c r="B7259"/>
      <c r="C7259"/>
      <c r="D7259" s="145"/>
      <c r="E7259" s="146"/>
      <c r="F7259" s="1"/>
      <c r="G7259"/>
    </row>
    <row r="7260" spans="1:7" x14ac:dyDescent="0.3">
      <c r="A7260"/>
      <c r="B7260"/>
      <c r="C7260"/>
      <c r="D7260" s="145"/>
      <c r="E7260" s="146"/>
      <c r="F7260" s="1"/>
      <c r="G7260"/>
    </row>
    <row r="7261" spans="1:7" x14ac:dyDescent="0.3">
      <c r="A7261"/>
      <c r="B7261"/>
      <c r="C7261"/>
      <c r="D7261" s="145"/>
      <c r="E7261" s="146"/>
      <c r="F7261" s="1"/>
      <c r="G7261"/>
    </row>
    <row r="7262" spans="1:7" x14ac:dyDescent="0.3">
      <c r="A7262"/>
      <c r="B7262"/>
      <c r="C7262"/>
      <c r="D7262" s="145"/>
      <c r="E7262" s="146"/>
      <c r="F7262" s="1"/>
      <c r="G7262"/>
    </row>
    <row r="7263" spans="1:7" x14ac:dyDescent="0.3">
      <c r="A7263"/>
      <c r="B7263"/>
      <c r="C7263"/>
      <c r="D7263" s="145"/>
      <c r="E7263" s="146"/>
      <c r="F7263" s="1"/>
      <c r="G7263"/>
    </row>
    <row r="7264" spans="1:7" x14ac:dyDescent="0.3">
      <c r="A7264"/>
      <c r="B7264"/>
      <c r="C7264"/>
      <c r="D7264" s="145"/>
      <c r="E7264" s="146"/>
      <c r="F7264" s="1"/>
      <c r="G7264"/>
    </row>
    <row r="7265" spans="1:7" x14ac:dyDescent="0.3">
      <c r="A7265"/>
      <c r="B7265"/>
      <c r="C7265"/>
      <c r="D7265" s="145"/>
      <c r="E7265" s="146"/>
      <c r="F7265" s="1"/>
      <c r="G7265"/>
    </row>
    <row r="7266" spans="1:7" x14ac:dyDescent="0.3">
      <c r="A7266"/>
      <c r="B7266"/>
      <c r="C7266"/>
      <c r="D7266" s="145"/>
      <c r="E7266" s="146"/>
      <c r="F7266" s="1"/>
      <c r="G7266"/>
    </row>
    <row r="7267" spans="1:7" x14ac:dyDescent="0.3">
      <c r="A7267"/>
      <c r="B7267"/>
      <c r="C7267"/>
      <c r="D7267" s="145"/>
      <c r="E7267" s="146"/>
      <c r="F7267" s="1"/>
      <c r="G7267"/>
    </row>
    <row r="7268" spans="1:7" x14ac:dyDescent="0.3">
      <c r="A7268"/>
      <c r="B7268"/>
      <c r="C7268"/>
      <c r="D7268" s="145"/>
      <c r="E7268" s="146"/>
      <c r="F7268" s="1"/>
      <c r="G7268"/>
    </row>
    <row r="7269" spans="1:7" x14ac:dyDescent="0.3">
      <c r="A7269"/>
      <c r="B7269"/>
      <c r="C7269"/>
      <c r="D7269" s="145"/>
      <c r="E7269" s="146"/>
      <c r="F7269" s="1"/>
      <c r="G7269"/>
    </row>
    <row r="7270" spans="1:7" x14ac:dyDescent="0.3">
      <c r="A7270"/>
      <c r="B7270"/>
      <c r="C7270"/>
      <c r="D7270" s="145"/>
      <c r="E7270" s="146"/>
      <c r="F7270" s="1"/>
      <c r="G7270"/>
    </row>
    <row r="7271" spans="1:7" x14ac:dyDescent="0.3">
      <c r="A7271"/>
      <c r="B7271"/>
      <c r="C7271"/>
      <c r="D7271" s="145"/>
      <c r="E7271" s="146"/>
      <c r="F7271" s="1"/>
      <c r="G7271"/>
    </row>
    <row r="7272" spans="1:7" x14ac:dyDescent="0.3">
      <c r="A7272"/>
      <c r="B7272"/>
      <c r="C7272"/>
      <c r="D7272" s="145"/>
      <c r="E7272" s="146"/>
      <c r="F7272" s="1"/>
      <c r="G7272"/>
    </row>
    <row r="7273" spans="1:7" x14ac:dyDescent="0.3">
      <c r="A7273"/>
      <c r="B7273"/>
      <c r="C7273"/>
      <c r="D7273" s="145"/>
      <c r="E7273" s="146"/>
      <c r="F7273" s="1"/>
      <c r="G7273"/>
    </row>
    <row r="7274" spans="1:7" x14ac:dyDescent="0.3">
      <c r="A7274"/>
      <c r="B7274"/>
      <c r="C7274"/>
      <c r="D7274" s="145"/>
      <c r="E7274" s="146"/>
      <c r="F7274" s="1"/>
      <c r="G7274"/>
    </row>
    <row r="7275" spans="1:7" x14ac:dyDescent="0.3">
      <c r="A7275"/>
      <c r="B7275"/>
      <c r="C7275"/>
      <c r="D7275" s="145"/>
      <c r="E7275" s="146"/>
      <c r="F7275" s="1"/>
      <c r="G7275"/>
    </row>
    <row r="7276" spans="1:7" x14ac:dyDescent="0.3">
      <c r="A7276"/>
      <c r="B7276"/>
      <c r="C7276"/>
      <c r="D7276" s="145"/>
      <c r="E7276" s="146"/>
      <c r="F7276" s="1"/>
      <c r="G7276"/>
    </row>
    <row r="7277" spans="1:7" x14ac:dyDescent="0.3">
      <c r="A7277"/>
      <c r="B7277"/>
      <c r="C7277"/>
      <c r="D7277" s="145"/>
      <c r="E7277" s="146"/>
      <c r="F7277" s="1"/>
      <c r="G7277"/>
    </row>
    <row r="7278" spans="1:7" x14ac:dyDescent="0.3">
      <c r="A7278"/>
      <c r="B7278"/>
      <c r="C7278"/>
      <c r="D7278" s="145"/>
      <c r="E7278" s="146"/>
      <c r="F7278" s="1"/>
      <c r="G7278"/>
    </row>
    <row r="7279" spans="1:7" x14ac:dyDescent="0.3">
      <c r="A7279"/>
      <c r="B7279"/>
      <c r="C7279"/>
      <c r="D7279" s="145"/>
      <c r="E7279" s="146"/>
      <c r="F7279" s="1"/>
      <c r="G7279"/>
    </row>
    <row r="7280" spans="1:7" x14ac:dyDescent="0.3">
      <c r="A7280"/>
      <c r="B7280"/>
      <c r="C7280"/>
      <c r="D7280" s="145"/>
      <c r="E7280" s="146"/>
      <c r="F7280" s="1"/>
      <c r="G7280"/>
    </row>
    <row r="7281" spans="1:7" x14ac:dyDescent="0.3">
      <c r="A7281"/>
      <c r="B7281"/>
      <c r="C7281"/>
      <c r="D7281" s="145"/>
      <c r="E7281" s="146"/>
      <c r="F7281" s="1"/>
      <c r="G7281"/>
    </row>
    <row r="7282" spans="1:7" x14ac:dyDescent="0.3">
      <c r="A7282"/>
      <c r="B7282"/>
      <c r="C7282"/>
      <c r="D7282" s="145"/>
      <c r="E7282" s="146"/>
      <c r="F7282" s="1"/>
      <c r="G7282"/>
    </row>
    <row r="7283" spans="1:7" x14ac:dyDescent="0.3">
      <c r="A7283"/>
      <c r="B7283"/>
      <c r="C7283"/>
      <c r="D7283" s="145"/>
      <c r="E7283" s="146"/>
      <c r="F7283" s="1"/>
      <c r="G7283"/>
    </row>
    <row r="7284" spans="1:7" x14ac:dyDescent="0.3">
      <c r="A7284"/>
      <c r="B7284"/>
      <c r="C7284"/>
      <c r="D7284" s="145"/>
      <c r="E7284" s="146"/>
      <c r="F7284" s="1"/>
      <c r="G7284"/>
    </row>
    <row r="7285" spans="1:7" x14ac:dyDescent="0.3">
      <c r="A7285"/>
      <c r="B7285"/>
      <c r="C7285"/>
      <c r="D7285" s="145"/>
      <c r="E7285" s="146"/>
      <c r="F7285" s="1"/>
      <c r="G7285"/>
    </row>
    <row r="7286" spans="1:7" x14ac:dyDescent="0.3">
      <c r="A7286"/>
      <c r="B7286"/>
      <c r="C7286"/>
      <c r="D7286" s="145"/>
      <c r="E7286" s="146"/>
      <c r="F7286" s="1"/>
      <c r="G7286"/>
    </row>
    <row r="7287" spans="1:7" x14ac:dyDescent="0.3">
      <c r="A7287"/>
      <c r="B7287"/>
      <c r="C7287"/>
      <c r="D7287" s="145"/>
      <c r="E7287" s="146"/>
      <c r="F7287" s="1"/>
      <c r="G7287"/>
    </row>
    <row r="7288" spans="1:7" x14ac:dyDescent="0.3">
      <c r="A7288"/>
      <c r="B7288"/>
      <c r="C7288"/>
      <c r="D7288" s="145"/>
      <c r="E7288" s="146"/>
      <c r="F7288" s="1"/>
      <c r="G7288"/>
    </row>
    <row r="7289" spans="1:7" x14ac:dyDescent="0.3">
      <c r="A7289"/>
      <c r="B7289"/>
      <c r="C7289"/>
      <c r="D7289" s="145"/>
      <c r="E7289" s="146"/>
      <c r="F7289" s="1"/>
      <c r="G7289"/>
    </row>
    <row r="7290" spans="1:7" x14ac:dyDescent="0.3">
      <c r="A7290"/>
      <c r="B7290"/>
      <c r="C7290"/>
      <c r="D7290" s="145"/>
      <c r="E7290" s="146"/>
      <c r="F7290" s="1"/>
      <c r="G7290"/>
    </row>
    <row r="7291" spans="1:7" x14ac:dyDescent="0.3">
      <c r="A7291"/>
      <c r="B7291"/>
      <c r="C7291"/>
      <c r="D7291" s="145"/>
      <c r="E7291" s="146"/>
      <c r="F7291" s="1"/>
      <c r="G7291"/>
    </row>
    <row r="7292" spans="1:7" x14ac:dyDescent="0.3">
      <c r="A7292"/>
      <c r="B7292"/>
      <c r="C7292"/>
      <c r="D7292" s="145"/>
      <c r="E7292" s="146"/>
      <c r="F7292" s="1"/>
      <c r="G7292"/>
    </row>
    <row r="7293" spans="1:7" x14ac:dyDescent="0.3">
      <c r="A7293"/>
      <c r="B7293"/>
      <c r="C7293"/>
      <c r="D7293" s="145"/>
      <c r="E7293" s="146"/>
      <c r="F7293" s="1"/>
      <c r="G7293"/>
    </row>
    <row r="7294" spans="1:7" x14ac:dyDescent="0.3">
      <c r="A7294"/>
      <c r="B7294"/>
      <c r="C7294"/>
      <c r="D7294" s="145"/>
      <c r="E7294" s="146"/>
      <c r="F7294" s="1"/>
      <c r="G7294"/>
    </row>
    <row r="7295" spans="1:7" x14ac:dyDescent="0.3">
      <c r="A7295"/>
      <c r="B7295"/>
      <c r="C7295"/>
      <c r="D7295" s="145"/>
      <c r="E7295" s="146"/>
      <c r="F7295" s="1"/>
      <c r="G7295"/>
    </row>
    <row r="7296" spans="1:7" x14ac:dyDescent="0.3">
      <c r="A7296"/>
      <c r="B7296"/>
      <c r="C7296"/>
      <c r="D7296" s="145"/>
      <c r="E7296" s="146"/>
      <c r="F7296" s="1"/>
      <c r="G7296"/>
    </row>
    <row r="7297" spans="1:7" x14ac:dyDescent="0.3">
      <c r="A7297"/>
      <c r="B7297"/>
      <c r="C7297"/>
      <c r="D7297" s="145"/>
      <c r="E7297" s="146"/>
      <c r="F7297" s="1"/>
      <c r="G7297"/>
    </row>
    <row r="7298" spans="1:7" x14ac:dyDescent="0.3">
      <c r="A7298"/>
      <c r="B7298"/>
      <c r="C7298"/>
      <c r="D7298" s="145"/>
      <c r="E7298" s="146"/>
      <c r="F7298" s="1"/>
      <c r="G7298"/>
    </row>
    <row r="7299" spans="1:7" x14ac:dyDescent="0.3">
      <c r="A7299"/>
      <c r="B7299"/>
      <c r="C7299"/>
      <c r="D7299" s="145"/>
      <c r="E7299" s="146"/>
      <c r="F7299" s="1"/>
      <c r="G7299"/>
    </row>
    <row r="7300" spans="1:7" x14ac:dyDescent="0.3">
      <c r="A7300"/>
      <c r="B7300"/>
      <c r="C7300"/>
      <c r="D7300" s="145"/>
      <c r="E7300" s="146"/>
      <c r="F7300" s="1"/>
      <c r="G7300"/>
    </row>
    <row r="7301" spans="1:7" x14ac:dyDescent="0.3">
      <c r="A7301"/>
      <c r="B7301"/>
      <c r="C7301"/>
      <c r="D7301" s="145"/>
      <c r="E7301" s="146"/>
      <c r="F7301" s="1"/>
      <c r="G7301"/>
    </row>
    <row r="7302" spans="1:7" x14ac:dyDescent="0.3">
      <c r="A7302"/>
      <c r="B7302"/>
      <c r="C7302"/>
      <c r="D7302" s="145"/>
      <c r="E7302" s="146"/>
      <c r="F7302" s="1"/>
      <c r="G7302"/>
    </row>
    <row r="7303" spans="1:7" x14ac:dyDescent="0.3">
      <c r="A7303"/>
      <c r="B7303"/>
      <c r="C7303"/>
      <c r="D7303" s="145"/>
      <c r="E7303" s="146"/>
      <c r="F7303" s="1"/>
      <c r="G7303"/>
    </row>
    <row r="7304" spans="1:7" x14ac:dyDescent="0.3">
      <c r="A7304"/>
      <c r="B7304"/>
      <c r="C7304"/>
      <c r="D7304" s="145"/>
      <c r="E7304" s="146"/>
      <c r="F7304" s="1"/>
      <c r="G7304"/>
    </row>
    <row r="7305" spans="1:7" x14ac:dyDescent="0.3">
      <c r="A7305"/>
      <c r="B7305"/>
      <c r="C7305"/>
      <c r="D7305" s="145"/>
      <c r="E7305" s="146"/>
      <c r="F7305" s="1"/>
      <c r="G7305"/>
    </row>
    <row r="7306" spans="1:7" x14ac:dyDescent="0.3">
      <c r="A7306"/>
      <c r="B7306"/>
      <c r="C7306"/>
      <c r="D7306" s="145"/>
      <c r="E7306" s="146"/>
      <c r="F7306" s="1"/>
      <c r="G7306"/>
    </row>
    <row r="7307" spans="1:7" x14ac:dyDescent="0.3">
      <c r="A7307"/>
      <c r="B7307"/>
      <c r="C7307"/>
      <c r="D7307" s="145"/>
      <c r="E7307" s="146"/>
      <c r="F7307" s="1"/>
      <c r="G7307"/>
    </row>
    <row r="7308" spans="1:7" x14ac:dyDescent="0.3">
      <c r="A7308"/>
      <c r="B7308"/>
      <c r="C7308"/>
      <c r="D7308" s="145"/>
      <c r="E7308" s="146"/>
      <c r="F7308" s="1"/>
      <c r="G7308"/>
    </row>
    <row r="7309" spans="1:7" x14ac:dyDescent="0.3">
      <c r="A7309"/>
      <c r="B7309"/>
      <c r="C7309"/>
      <c r="D7309" s="145"/>
      <c r="E7309" s="146"/>
      <c r="F7309" s="1"/>
      <c r="G7309"/>
    </row>
    <row r="7310" spans="1:7" x14ac:dyDescent="0.3">
      <c r="A7310"/>
      <c r="B7310"/>
      <c r="C7310"/>
      <c r="D7310" s="145"/>
      <c r="E7310" s="146"/>
      <c r="F7310" s="1"/>
      <c r="G7310"/>
    </row>
    <row r="7311" spans="1:7" x14ac:dyDescent="0.3">
      <c r="A7311"/>
      <c r="B7311"/>
      <c r="C7311"/>
      <c r="D7311" s="145"/>
      <c r="E7311" s="146"/>
      <c r="F7311" s="1"/>
      <c r="G7311"/>
    </row>
    <row r="7312" spans="1:7" x14ac:dyDescent="0.3">
      <c r="A7312"/>
      <c r="B7312"/>
      <c r="C7312"/>
      <c r="D7312" s="145"/>
      <c r="E7312" s="146"/>
      <c r="F7312" s="1"/>
      <c r="G7312"/>
    </row>
    <row r="7313" spans="1:7" x14ac:dyDescent="0.3">
      <c r="A7313"/>
      <c r="B7313"/>
      <c r="C7313"/>
      <c r="D7313" s="145"/>
      <c r="E7313" s="146"/>
      <c r="F7313" s="1"/>
      <c r="G7313"/>
    </row>
    <row r="7314" spans="1:7" x14ac:dyDescent="0.3">
      <c r="A7314"/>
      <c r="B7314"/>
      <c r="C7314"/>
      <c r="D7314" s="145"/>
      <c r="E7314" s="146"/>
      <c r="F7314" s="1"/>
      <c r="G7314"/>
    </row>
    <row r="7315" spans="1:7" x14ac:dyDescent="0.3">
      <c r="A7315"/>
      <c r="B7315"/>
      <c r="C7315"/>
      <c r="D7315" s="145"/>
      <c r="E7315" s="146"/>
      <c r="F7315" s="1"/>
      <c r="G7315"/>
    </row>
    <row r="7316" spans="1:7" x14ac:dyDescent="0.3">
      <c r="A7316"/>
      <c r="B7316"/>
      <c r="C7316"/>
      <c r="D7316" s="145"/>
      <c r="E7316" s="146"/>
      <c r="F7316" s="1"/>
      <c r="G7316"/>
    </row>
    <row r="7317" spans="1:7" x14ac:dyDescent="0.3">
      <c r="A7317"/>
      <c r="B7317"/>
      <c r="C7317"/>
      <c r="D7317" s="145"/>
      <c r="E7317" s="146"/>
      <c r="F7317" s="1"/>
      <c r="G7317"/>
    </row>
    <row r="7318" spans="1:7" x14ac:dyDescent="0.3">
      <c r="A7318"/>
      <c r="B7318"/>
      <c r="C7318"/>
      <c r="D7318" s="145"/>
      <c r="E7318" s="146"/>
      <c r="F7318" s="1"/>
      <c r="G7318"/>
    </row>
    <row r="7319" spans="1:7" x14ac:dyDescent="0.3">
      <c r="A7319"/>
      <c r="B7319"/>
      <c r="C7319"/>
      <c r="D7319" s="145"/>
      <c r="E7319" s="146"/>
      <c r="F7319" s="1"/>
      <c r="G7319"/>
    </row>
    <row r="7320" spans="1:7" x14ac:dyDescent="0.3">
      <c r="A7320"/>
      <c r="B7320"/>
      <c r="C7320"/>
      <c r="D7320" s="145"/>
      <c r="E7320" s="146"/>
      <c r="F7320" s="1"/>
      <c r="G7320"/>
    </row>
    <row r="7321" spans="1:7" x14ac:dyDescent="0.3">
      <c r="A7321"/>
      <c r="B7321"/>
      <c r="C7321"/>
      <c r="D7321" s="145"/>
      <c r="E7321" s="146"/>
      <c r="F7321" s="1"/>
      <c r="G7321"/>
    </row>
    <row r="7322" spans="1:7" x14ac:dyDescent="0.3">
      <c r="A7322"/>
      <c r="B7322"/>
      <c r="C7322"/>
      <c r="D7322" s="145"/>
      <c r="E7322" s="146"/>
      <c r="F7322" s="1"/>
      <c r="G7322"/>
    </row>
    <row r="7323" spans="1:7" x14ac:dyDescent="0.3">
      <c r="A7323"/>
      <c r="B7323"/>
      <c r="C7323"/>
      <c r="D7323" s="145"/>
      <c r="E7323" s="146"/>
      <c r="F7323" s="1"/>
      <c r="G7323"/>
    </row>
    <row r="7324" spans="1:7" x14ac:dyDescent="0.3">
      <c r="A7324"/>
      <c r="B7324"/>
      <c r="C7324"/>
      <c r="D7324" s="145"/>
      <c r="E7324" s="146"/>
      <c r="F7324" s="1"/>
      <c r="G7324"/>
    </row>
    <row r="7325" spans="1:7" x14ac:dyDescent="0.3">
      <c r="A7325"/>
      <c r="B7325"/>
      <c r="C7325"/>
      <c r="D7325" s="145"/>
      <c r="E7325" s="146"/>
      <c r="F7325" s="1"/>
      <c r="G7325"/>
    </row>
    <row r="7326" spans="1:7" x14ac:dyDescent="0.3">
      <c r="A7326"/>
      <c r="B7326"/>
      <c r="C7326"/>
      <c r="D7326" s="145"/>
      <c r="E7326" s="146"/>
      <c r="F7326" s="1"/>
      <c r="G7326"/>
    </row>
    <row r="7327" spans="1:7" x14ac:dyDescent="0.3">
      <c r="A7327"/>
      <c r="B7327"/>
      <c r="C7327"/>
      <c r="D7327" s="145"/>
      <c r="E7327" s="146"/>
      <c r="F7327" s="1"/>
      <c r="G7327"/>
    </row>
    <row r="7328" spans="1:7" x14ac:dyDescent="0.3">
      <c r="A7328"/>
      <c r="B7328"/>
      <c r="C7328"/>
      <c r="D7328" s="145"/>
      <c r="E7328" s="146"/>
      <c r="F7328" s="1"/>
      <c r="G7328"/>
    </row>
    <row r="7329" spans="1:7" x14ac:dyDescent="0.3">
      <c r="A7329"/>
      <c r="B7329"/>
      <c r="C7329"/>
      <c r="D7329" s="145"/>
      <c r="E7329" s="146"/>
      <c r="F7329" s="1"/>
      <c r="G7329"/>
    </row>
    <row r="7330" spans="1:7" x14ac:dyDescent="0.3">
      <c r="A7330"/>
      <c r="B7330"/>
      <c r="C7330"/>
      <c r="D7330" s="145"/>
      <c r="E7330" s="146"/>
      <c r="F7330" s="1"/>
      <c r="G7330"/>
    </row>
    <row r="7331" spans="1:7" x14ac:dyDescent="0.3">
      <c r="A7331"/>
      <c r="B7331"/>
      <c r="C7331"/>
      <c r="D7331" s="145"/>
      <c r="E7331" s="146"/>
      <c r="F7331" s="1"/>
      <c r="G7331"/>
    </row>
    <row r="7332" spans="1:7" x14ac:dyDescent="0.3">
      <c r="A7332"/>
      <c r="B7332"/>
      <c r="C7332"/>
      <c r="D7332" s="145"/>
      <c r="E7332" s="146"/>
      <c r="F7332" s="1"/>
      <c r="G7332"/>
    </row>
    <row r="7333" spans="1:7" x14ac:dyDescent="0.3">
      <c r="A7333"/>
      <c r="B7333"/>
      <c r="C7333"/>
      <c r="D7333" s="145"/>
      <c r="E7333" s="146"/>
      <c r="F7333" s="1"/>
      <c r="G7333"/>
    </row>
    <row r="7334" spans="1:7" x14ac:dyDescent="0.3">
      <c r="A7334"/>
      <c r="B7334"/>
      <c r="C7334"/>
      <c r="D7334" s="145"/>
      <c r="E7334" s="146"/>
      <c r="F7334" s="1"/>
      <c r="G7334"/>
    </row>
    <row r="7335" spans="1:7" x14ac:dyDescent="0.3">
      <c r="A7335"/>
      <c r="B7335"/>
      <c r="C7335"/>
      <c r="D7335" s="145"/>
      <c r="E7335" s="146"/>
      <c r="F7335" s="1"/>
      <c r="G7335"/>
    </row>
    <row r="7336" spans="1:7" x14ac:dyDescent="0.3">
      <c r="A7336"/>
      <c r="B7336"/>
      <c r="C7336"/>
      <c r="D7336" s="145"/>
      <c r="E7336" s="146"/>
      <c r="F7336" s="1"/>
      <c r="G7336"/>
    </row>
    <row r="7337" spans="1:7" x14ac:dyDescent="0.3">
      <c r="A7337"/>
      <c r="B7337"/>
      <c r="C7337"/>
      <c r="D7337" s="145"/>
      <c r="E7337" s="146"/>
      <c r="F7337" s="1"/>
      <c r="G7337"/>
    </row>
    <row r="7338" spans="1:7" x14ac:dyDescent="0.3">
      <c r="A7338"/>
      <c r="B7338"/>
      <c r="C7338"/>
      <c r="D7338" s="145"/>
      <c r="E7338" s="146"/>
      <c r="F7338" s="1"/>
      <c r="G7338"/>
    </row>
    <row r="7339" spans="1:7" x14ac:dyDescent="0.3">
      <c r="A7339"/>
      <c r="B7339"/>
      <c r="C7339"/>
      <c r="D7339" s="145"/>
      <c r="E7339" s="146"/>
      <c r="F7339" s="1"/>
      <c r="G7339"/>
    </row>
    <row r="7340" spans="1:7" x14ac:dyDescent="0.3">
      <c r="A7340"/>
      <c r="B7340"/>
      <c r="C7340"/>
      <c r="D7340" s="145"/>
      <c r="E7340" s="146"/>
      <c r="F7340" s="1"/>
      <c r="G7340"/>
    </row>
    <row r="7341" spans="1:7" x14ac:dyDescent="0.3">
      <c r="A7341"/>
      <c r="B7341"/>
      <c r="C7341"/>
      <c r="D7341" s="145"/>
      <c r="E7341" s="146"/>
      <c r="F7341" s="1"/>
      <c r="G7341"/>
    </row>
    <row r="7342" spans="1:7" x14ac:dyDescent="0.3">
      <c r="A7342"/>
      <c r="B7342"/>
      <c r="C7342"/>
      <c r="D7342" s="145"/>
      <c r="E7342" s="146"/>
      <c r="F7342" s="1"/>
      <c r="G7342"/>
    </row>
    <row r="7343" spans="1:7" x14ac:dyDescent="0.3">
      <c r="A7343"/>
      <c r="B7343"/>
      <c r="C7343"/>
      <c r="D7343" s="145"/>
      <c r="E7343" s="146"/>
      <c r="F7343" s="1"/>
      <c r="G7343"/>
    </row>
    <row r="7344" spans="1:7" x14ac:dyDescent="0.3">
      <c r="A7344"/>
      <c r="B7344"/>
      <c r="C7344"/>
      <c r="D7344" s="145"/>
      <c r="E7344" s="146"/>
      <c r="F7344" s="1"/>
      <c r="G7344"/>
    </row>
    <row r="7345" spans="1:7" x14ac:dyDescent="0.3">
      <c r="A7345"/>
      <c r="B7345"/>
      <c r="C7345"/>
      <c r="D7345" s="145"/>
      <c r="E7345" s="146"/>
      <c r="F7345" s="1"/>
      <c r="G7345"/>
    </row>
    <row r="7346" spans="1:7" x14ac:dyDescent="0.3">
      <c r="A7346"/>
      <c r="B7346"/>
      <c r="C7346"/>
      <c r="D7346" s="145"/>
      <c r="E7346" s="146"/>
      <c r="F7346" s="1"/>
      <c r="G7346"/>
    </row>
    <row r="7347" spans="1:7" x14ac:dyDescent="0.3">
      <c r="A7347"/>
      <c r="B7347"/>
      <c r="C7347"/>
      <c r="D7347" s="145"/>
      <c r="E7347" s="146"/>
      <c r="F7347" s="1"/>
      <c r="G7347"/>
    </row>
    <row r="7348" spans="1:7" x14ac:dyDescent="0.3">
      <c r="A7348"/>
      <c r="B7348"/>
      <c r="C7348"/>
      <c r="D7348" s="145"/>
      <c r="E7348" s="146"/>
      <c r="F7348" s="1"/>
      <c r="G7348"/>
    </row>
    <row r="7349" spans="1:7" x14ac:dyDescent="0.3">
      <c r="A7349"/>
      <c r="B7349"/>
      <c r="C7349"/>
      <c r="D7349" s="145"/>
      <c r="E7349" s="146"/>
      <c r="F7349" s="1"/>
      <c r="G7349"/>
    </row>
    <row r="7350" spans="1:7" x14ac:dyDescent="0.3">
      <c r="A7350"/>
      <c r="B7350"/>
      <c r="C7350"/>
      <c r="D7350" s="145"/>
      <c r="E7350" s="146"/>
      <c r="F7350" s="1"/>
      <c r="G7350"/>
    </row>
    <row r="7351" spans="1:7" x14ac:dyDescent="0.3">
      <c r="A7351"/>
      <c r="B7351"/>
      <c r="C7351"/>
      <c r="D7351" s="145"/>
      <c r="E7351" s="146"/>
      <c r="F7351" s="1"/>
      <c r="G7351"/>
    </row>
    <row r="7352" spans="1:7" x14ac:dyDescent="0.3">
      <c r="A7352"/>
      <c r="B7352"/>
      <c r="C7352"/>
      <c r="D7352" s="145"/>
      <c r="E7352" s="146"/>
      <c r="F7352" s="1"/>
      <c r="G7352"/>
    </row>
    <row r="7353" spans="1:7" x14ac:dyDescent="0.3">
      <c r="A7353"/>
      <c r="B7353"/>
      <c r="C7353"/>
      <c r="D7353" s="145"/>
      <c r="E7353" s="146"/>
      <c r="F7353" s="1"/>
      <c r="G7353"/>
    </row>
    <row r="7354" spans="1:7" x14ac:dyDescent="0.3">
      <c r="A7354"/>
      <c r="B7354"/>
      <c r="C7354"/>
      <c r="D7354" s="145"/>
      <c r="E7354" s="146"/>
      <c r="F7354" s="1"/>
      <c r="G7354"/>
    </row>
    <row r="7355" spans="1:7" x14ac:dyDescent="0.3">
      <c r="A7355"/>
      <c r="B7355"/>
      <c r="C7355"/>
      <c r="D7355" s="145"/>
      <c r="E7355" s="146"/>
      <c r="F7355" s="1"/>
      <c r="G7355"/>
    </row>
    <row r="7356" spans="1:7" x14ac:dyDescent="0.3">
      <c r="A7356"/>
      <c r="B7356"/>
      <c r="C7356"/>
      <c r="D7356" s="145"/>
      <c r="E7356" s="146"/>
      <c r="F7356" s="1"/>
      <c r="G7356"/>
    </row>
    <row r="7357" spans="1:7" x14ac:dyDescent="0.3">
      <c r="A7357"/>
      <c r="B7357"/>
      <c r="C7357"/>
      <c r="D7357" s="145"/>
      <c r="E7357" s="146"/>
      <c r="F7357" s="1"/>
      <c r="G7357"/>
    </row>
    <row r="7358" spans="1:7" x14ac:dyDescent="0.3">
      <c r="A7358"/>
      <c r="B7358"/>
      <c r="C7358"/>
      <c r="D7358" s="145"/>
      <c r="E7358" s="146"/>
      <c r="F7358" s="1"/>
      <c r="G7358"/>
    </row>
    <row r="7359" spans="1:7" x14ac:dyDescent="0.3">
      <c r="A7359"/>
      <c r="B7359"/>
      <c r="C7359"/>
      <c r="D7359" s="145"/>
      <c r="E7359" s="146"/>
      <c r="F7359" s="1"/>
      <c r="G7359"/>
    </row>
    <row r="7360" spans="1:7" x14ac:dyDescent="0.3">
      <c r="A7360"/>
      <c r="B7360"/>
      <c r="C7360"/>
      <c r="D7360" s="145"/>
      <c r="E7360" s="146"/>
      <c r="F7360" s="1"/>
      <c r="G7360"/>
    </row>
    <row r="7361" spans="1:7" x14ac:dyDescent="0.3">
      <c r="A7361"/>
      <c r="B7361"/>
      <c r="C7361"/>
      <c r="D7361" s="145"/>
      <c r="E7361" s="146"/>
      <c r="F7361" s="1"/>
      <c r="G7361"/>
    </row>
    <row r="7362" spans="1:7" x14ac:dyDescent="0.3">
      <c r="A7362"/>
      <c r="B7362"/>
      <c r="C7362"/>
      <c r="D7362" s="145"/>
      <c r="E7362" s="146"/>
      <c r="F7362" s="1"/>
      <c r="G7362"/>
    </row>
    <row r="7363" spans="1:7" x14ac:dyDescent="0.3">
      <c r="A7363"/>
      <c r="B7363"/>
      <c r="C7363"/>
      <c r="D7363" s="145"/>
      <c r="E7363" s="146"/>
      <c r="F7363" s="1"/>
      <c r="G7363"/>
    </row>
    <row r="7364" spans="1:7" x14ac:dyDescent="0.3">
      <c r="A7364"/>
      <c r="B7364"/>
      <c r="C7364"/>
      <c r="D7364" s="145"/>
      <c r="E7364" s="146"/>
      <c r="F7364" s="1"/>
      <c r="G7364"/>
    </row>
    <row r="7365" spans="1:7" x14ac:dyDescent="0.3">
      <c r="A7365"/>
      <c r="B7365"/>
      <c r="C7365"/>
      <c r="D7365" s="145"/>
      <c r="E7365" s="146"/>
      <c r="F7365" s="1"/>
      <c r="G7365"/>
    </row>
    <row r="7366" spans="1:7" x14ac:dyDescent="0.3">
      <c r="A7366"/>
      <c r="B7366"/>
      <c r="C7366"/>
      <c r="D7366" s="145"/>
      <c r="E7366" s="146"/>
      <c r="F7366" s="1"/>
      <c r="G7366"/>
    </row>
    <row r="7367" spans="1:7" x14ac:dyDescent="0.3">
      <c r="A7367"/>
      <c r="B7367"/>
      <c r="C7367"/>
      <c r="D7367" s="145"/>
      <c r="E7367" s="146"/>
      <c r="F7367" s="1"/>
      <c r="G7367"/>
    </row>
    <row r="7368" spans="1:7" x14ac:dyDescent="0.3">
      <c r="A7368"/>
      <c r="B7368"/>
      <c r="C7368"/>
      <c r="D7368" s="145"/>
      <c r="E7368" s="146"/>
      <c r="F7368" s="1"/>
      <c r="G7368"/>
    </row>
    <row r="7369" spans="1:7" x14ac:dyDescent="0.3">
      <c r="A7369"/>
      <c r="B7369"/>
      <c r="C7369"/>
      <c r="D7369" s="145"/>
      <c r="E7369" s="146"/>
      <c r="F7369" s="1"/>
      <c r="G7369"/>
    </row>
    <row r="7370" spans="1:7" x14ac:dyDescent="0.3">
      <c r="A7370"/>
      <c r="B7370"/>
      <c r="C7370"/>
      <c r="D7370" s="145"/>
      <c r="E7370" s="146"/>
      <c r="F7370" s="1"/>
      <c r="G7370"/>
    </row>
    <row r="7371" spans="1:7" x14ac:dyDescent="0.3">
      <c r="A7371"/>
      <c r="B7371"/>
      <c r="C7371"/>
      <c r="D7371" s="145"/>
      <c r="E7371" s="146"/>
      <c r="F7371" s="1"/>
      <c r="G7371"/>
    </row>
    <row r="7372" spans="1:7" x14ac:dyDescent="0.3">
      <c r="A7372"/>
      <c r="B7372"/>
      <c r="C7372"/>
      <c r="D7372" s="145"/>
      <c r="E7372" s="146"/>
      <c r="F7372" s="1"/>
      <c r="G7372"/>
    </row>
    <row r="7373" spans="1:7" x14ac:dyDescent="0.3">
      <c r="A7373"/>
      <c r="B7373"/>
      <c r="C7373"/>
      <c r="D7373" s="145"/>
      <c r="E7373" s="146"/>
      <c r="F7373" s="1"/>
      <c r="G7373"/>
    </row>
    <row r="7374" spans="1:7" x14ac:dyDescent="0.3">
      <c r="A7374"/>
      <c r="B7374"/>
      <c r="C7374"/>
      <c r="D7374" s="145"/>
      <c r="E7374" s="146"/>
      <c r="F7374" s="1"/>
      <c r="G7374"/>
    </row>
    <row r="7375" spans="1:7" x14ac:dyDescent="0.3">
      <c r="A7375"/>
      <c r="B7375"/>
      <c r="C7375"/>
      <c r="D7375" s="145"/>
      <c r="E7375" s="146"/>
      <c r="F7375" s="1"/>
      <c r="G7375"/>
    </row>
    <row r="7376" spans="1:7" x14ac:dyDescent="0.3">
      <c r="A7376"/>
      <c r="B7376"/>
      <c r="C7376"/>
      <c r="D7376" s="145"/>
      <c r="E7376" s="146"/>
      <c r="F7376" s="1"/>
      <c r="G7376"/>
    </row>
    <row r="7377" spans="1:7" x14ac:dyDescent="0.3">
      <c r="A7377"/>
      <c r="B7377"/>
      <c r="C7377"/>
      <c r="D7377" s="145"/>
      <c r="E7377" s="146"/>
      <c r="F7377" s="1"/>
      <c r="G7377"/>
    </row>
    <row r="7378" spans="1:7" x14ac:dyDescent="0.3">
      <c r="A7378"/>
      <c r="B7378"/>
      <c r="C7378"/>
      <c r="D7378" s="145"/>
      <c r="E7378" s="146"/>
      <c r="F7378" s="1"/>
      <c r="G7378"/>
    </row>
    <row r="7379" spans="1:7" x14ac:dyDescent="0.3">
      <c r="A7379"/>
      <c r="B7379"/>
      <c r="C7379"/>
      <c r="D7379" s="145"/>
      <c r="E7379" s="146"/>
      <c r="F7379" s="1"/>
      <c r="G7379"/>
    </row>
    <row r="7380" spans="1:7" x14ac:dyDescent="0.3">
      <c r="A7380"/>
      <c r="B7380"/>
      <c r="C7380"/>
      <c r="D7380" s="145"/>
      <c r="E7380" s="146"/>
      <c r="F7380" s="1"/>
      <c r="G7380"/>
    </row>
    <row r="7381" spans="1:7" x14ac:dyDescent="0.3">
      <c r="A7381"/>
      <c r="B7381"/>
      <c r="C7381"/>
      <c r="D7381" s="145"/>
      <c r="E7381" s="146"/>
      <c r="F7381" s="1"/>
      <c r="G7381"/>
    </row>
    <row r="7382" spans="1:7" x14ac:dyDescent="0.3">
      <c r="A7382"/>
      <c r="B7382"/>
      <c r="C7382"/>
      <c r="D7382" s="145"/>
      <c r="E7382" s="146"/>
      <c r="F7382" s="1"/>
      <c r="G7382"/>
    </row>
    <row r="7383" spans="1:7" x14ac:dyDescent="0.3">
      <c r="A7383"/>
      <c r="B7383"/>
      <c r="C7383"/>
      <c r="D7383" s="145"/>
      <c r="E7383" s="146"/>
      <c r="F7383" s="1"/>
      <c r="G7383"/>
    </row>
    <row r="7384" spans="1:7" x14ac:dyDescent="0.3">
      <c r="A7384"/>
      <c r="B7384"/>
      <c r="C7384"/>
      <c r="D7384" s="145"/>
      <c r="E7384" s="146"/>
      <c r="F7384" s="1"/>
      <c r="G7384"/>
    </row>
    <row r="7385" spans="1:7" x14ac:dyDescent="0.3">
      <c r="A7385"/>
      <c r="B7385"/>
      <c r="C7385"/>
      <c r="D7385" s="145"/>
      <c r="E7385" s="146"/>
      <c r="F7385" s="1"/>
      <c r="G7385"/>
    </row>
    <row r="7386" spans="1:7" x14ac:dyDescent="0.3">
      <c r="A7386"/>
      <c r="B7386"/>
      <c r="C7386"/>
      <c r="D7386" s="145"/>
      <c r="E7386" s="146"/>
      <c r="F7386" s="1"/>
      <c r="G7386"/>
    </row>
    <row r="7387" spans="1:7" x14ac:dyDescent="0.3">
      <c r="A7387"/>
      <c r="B7387"/>
      <c r="C7387"/>
      <c r="D7387" s="145"/>
      <c r="E7387" s="146"/>
      <c r="F7387" s="1"/>
      <c r="G7387"/>
    </row>
    <row r="7388" spans="1:7" x14ac:dyDescent="0.3">
      <c r="A7388"/>
      <c r="B7388"/>
      <c r="C7388"/>
      <c r="D7388" s="145"/>
      <c r="E7388" s="146"/>
      <c r="F7388" s="1"/>
      <c r="G7388"/>
    </row>
    <row r="7389" spans="1:7" x14ac:dyDescent="0.3">
      <c r="A7389"/>
      <c r="B7389"/>
      <c r="C7389"/>
      <c r="D7389" s="145"/>
      <c r="E7389" s="146"/>
      <c r="F7389" s="1"/>
      <c r="G7389"/>
    </row>
    <row r="7390" spans="1:7" x14ac:dyDescent="0.3">
      <c r="A7390"/>
      <c r="B7390"/>
      <c r="C7390"/>
      <c r="D7390" s="145"/>
      <c r="E7390" s="146"/>
      <c r="F7390" s="1"/>
      <c r="G7390"/>
    </row>
    <row r="7391" spans="1:7" x14ac:dyDescent="0.3">
      <c r="A7391"/>
      <c r="B7391"/>
      <c r="C7391"/>
      <c r="D7391" s="145"/>
      <c r="E7391" s="146"/>
      <c r="F7391" s="1"/>
      <c r="G7391"/>
    </row>
    <row r="7392" spans="1:7" x14ac:dyDescent="0.3">
      <c r="A7392"/>
      <c r="B7392"/>
      <c r="C7392"/>
      <c r="D7392" s="145"/>
      <c r="E7392" s="146"/>
      <c r="F7392" s="1"/>
      <c r="G7392"/>
    </row>
    <row r="7393" spans="1:7" x14ac:dyDescent="0.3">
      <c r="A7393"/>
      <c r="B7393"/>
      <c r="C7393"/>
      <c r="D7393" s="145"/>
      <c r="E7393" s="146"/>
      <c r="F7393" s="1"/>
      <c r="G7393"/>
    </row>
    <row r="7394" spans="1:7" x14ac:dyDescent="0.3">
      <c r="A7394"/>
      <c r="B7394"/>
      <c r="C7394"/>
      <c r="D7394" s="145"/>
      <c r="E7394" s="146"/>
      <c r="F7394" s="1"/>
      <c r="G7394"/>
    </row>
    <row r="7395" spans="1:7" x14ac:dyDescent="0.3">
      <c r="A7395"/>
      <c r="B7395"/>
      <c r="C7395"/>
      <c r="D7395" s="145"/>
      <c r="E7395" s="146"/>
      <c r="F7395" s="1"/>
      <c r="G7395"/>
    </row>
    <row r="7396" spans="1:7" x14ac:dyDescent="0.3">
      <c r="A7396"/>
      <c r="B7396"/>
      <c r="C7396"/>
      <c r="D7396" s="145"/>
      <c r="E7396" s="146"/>
      <c r="F7396" s="1"/>
      <c r="G7396"/>
    </row>
    <row r="7397" spans="1:7" x14ac:dyDescent="0.3">
      <c r="A7397"/>
      <c r="B7397"/>
      <c r="C7397"/>
      <c r="D7397" s="145"/>
      <c r="E7397" s="146"/>
      <c r="F7397" s="1"/>
      <c r="G7397"/>
    </row>
    <row r="7398" spans="1:7" x14ac:dyDescent="0.3">
      <c r="A7398"/>
      <c r="B7398"/>
      <c r="C7398"/>
      <c r="D7398" s="145"/>
      <c r="E7398" s="146"/>
      <c r="F7398" s="1"/>
      <c r="G7398"/>
    </row>
    <row r="7399" spans="1:7" x14ac:dyDescent="0.3">
      <c r="A7399"/>
      <c r="B7399"/>
      <c r="C7399"/>
      <c r="D7399" s="145"/>
      <c r="E7399" s="146"/>
      <c r="F7399" s="1"/>
      <c r="G7399"/>
    </row>
    <row r="7400" spans="1:7" x14ac:dyDescent="0.3">
      <c r="A7400"/>
      <c r="B7400"/>
      <c r="C7400"/>
      <c r="D7400" s="145"/>
      <c r="E7400" s="146"/>
      <c r="F7400" s="1"/>
      <c r="G7400"/>
    </row>
    <row r="7401" spans="1:7" x14ac:dyDescent="0.3">
      <c r="A7401"/>
      <c r="B7401"/>
      <c r="C7401"/>
      <c r="D7401" s="145"/>
      <c r="E7401" s="146"/>
      <c r="F7401" s="1"/>
      <c r="G7401"/>
    </row>
    <row r="7402" spans="1:7" x14ac:dyDescent="0.3">
      <c r="A7402"/>
      <c r="B7402"/>
      <c r="C7402"/>
      <c r="D7402" s="145"/>
      <c r="E7402" s="146"/>
      <c r="F7402" s="1"/>
      <c r="G7402"/>
    </row>
    <row r="7403" spans="1:7" x14ac:dyDescent="0.3">
      <c r="A7403"/>
      <c r="B7403"/>
      <c r="C7403"/>
      <c r="D7403" s="145"/>
      <c r="E7403" s="146"/>
      <c r="F7403" s="1"/>
      <c r="G7403"/>
    </row>
    <row r="7404" spans="1:7" x14ac:dyDescent="0.3">
      <c r="A7404"/>
      <c r="B7404"/>
      <c r="C7404"/>
      <c r="D7404" s="145"/>
      <c r="E7404" s="146"/>
      <c r="F7404" s="1"/>
      <c r="G7404"/>
    </row>
    <row r="7405" spans="1:7" x14ac:dyDescent="0.3">
      <c r="A7405"/>
      <c r="B7405"/>
      <c r="C7405"/>
      <c r="D7405" s="145"/>
      <c r="E7405" s="146"/>
      <c r="F7405" s="1"/>
      <c r="G7405"/>
    </row>
    <row r="7406" spans="1:7" x14ac:dyDescent="0.3">
      <c r="A7406"/>
      <c r="B7406"/>
      <c r="C7406"/>
      <c r="D7406" s="145"/>
      <c r="E7406" s="146"/>
      <c r="F7406" s="1"/>
      <c r="G7406"/>
    </row>
    <row r="7407" spans="1:7" x14ac:dyDescent="0.3">
      <c r="A7407"/>
      <c r="B7407"/>
      <c r="C7407"/>
      <c r="D7407" s="145"/>
      <c r="E7407" s="146"/>
      <c r="F7407" s="1"/>
      <c r="G7407"/>
    </row>
    <row r="7408" spans="1:7" x14ac:dyDescent="0.3">
      <c r="A7408"/>
      <c r="B7408"/>
      <c r="C7408"/>
      <c r="D7408" s="145"/>
      <c r="E7408" s="146"/>
      <c r="F7408" s="1"/>
      <c r="G7408"/>
    </row>
    <row r="7409" spans="1:7" x14ac:dyDescent="0.3">
      <c r="A7409"/>
      <c r="B7409"/>
      <c r="C7409"/>
      <c r="D7409" s="145"/>
      <c r="E7409" s="146"/>
      <c r="F7409" s="1"/>
      <c r="G7409"/>
    </row>
    <row r="7410" spans="1:7" x14ac:dyDescent="0.3">
      <c r="A7410"/>
      <c r="B7410"/>
      <c r="C7410"/>
      <c r="D7410" s="145"/>
      <c r="E7410" s="146"/>
      <c r="F7410" s="1"/>
      <c r="G7410"/>
    </row>
    <row r="7411" spans="1:7" x14ac:dyDescent="0.3">
      <c r="A7411"/>
      <c r="B7411"/>
      <c r="C7411"/>
      <c r="D7411" s="145"/>
      <c r="E7411" s="146"/>
      <c r="F7411" s="1"/>
      <c r="G7411"/>
    </row>
    <row r="7412" spans="1:7" x14ac:dyDescent="0.3">
      <c r="A7412"/>
      <c r="B7412"/>
      <c r="C7412"/>
      <c r="D7412" s="145"/>
      <c r="E7412" s="146"/>
      <c r="F7412" s="1"/>
      <c r="G7412"/>
    </row>
    <row r="7413" spans="1:7" x14ac:dyDescent="0.3">
      <c r="A7413"/>
      <c r="B7413"/>
      <c r="C7413"/>
      <c r="D7413" s="145"/>
      <c r="E7413" s="146"/>
      <c r="F7413" s="1"/>
      <c r="G7413"/>
    </row>
    <row r="7414" spans="1:7" x14ac:dyDescent="0.3">
      <c r="A7414"/>
      <c r="B7414"/>
      <c r="C7414"/>
      <c r="D7414" s="145"/>
      <c r="E7414" s="146"/>
      <c r="F7414" s="1"/>
      <c r="G7414"/>
    </row>
    <row r="7415" spans="1:7" x14ac:dyDescent="0.3">
      <c r="A7415"/>
      <c r="B7415"/>
      <c r="C7415"/>
      <c r="D7415" s="145"/>
      <c r="E7415" s="146"/>
      <c r="F7415" s="1"/>
      <c r="G7415"/>
    </row>
    <row r="7416" spans="1:7" x14ac:dyDescent="0.3">
      <c r="A7416"/>
      <c r="B7416"/>
      <c r="C7416"/>
      <c r="D7416" s="145"/>
      <c r="E7416" s="146"/>
      <c r="F7416" s="1"/>
      <c r="G7416"/>
    </row>
    <row r="7417" spans="1:7" x14ac:dyDescent="0.3">
      <c r="A7417"/>
      <c r="B7417"/>
      <c r="C7417"/>
      <c r="D7417" s="145"/>
      <c r="E7417" s="146"/>
      <c r="F7417" s="1"/>
      <c r="G7417"/>
    </row>
    <row r="7418" spans="1:7" x14ac:dyDescent="0.3">
      <c r="A7418"/>
      <c r="B7418"/>
      <c r="C7418"/>
      <c r="D7418" s="145"/>
      <c r="E7418" s="146"/>
      <c r="F7418" s="1"/>
      <c r="G7418"/>
    </row>
    <row r="7419" spans="1:7" x14ac:dyDescent="0.3">
      <c r="A7419"/>
      <c r="B7419"/>
      <c r="C7419"/>
      <c r="D7419" s="145"/>
      <c r="E7419" s="146"/>
      <c r="F7419" s="1"/>
      <c r="G7419"/>
    </row>
    <row r="7420" spans="1:7" x14ac:dyDescent="0.3">
      <c r="A7420"/>
      <c r="B7420"/>
      <c r="C7420"/>
      <c r="D7420" s="145"/>
      <c r="E7420" s="146"/>
      <c r="F7420" s="1"/>
      <c r="G7420"/>
    </row>
    <row r="7421" spans="1:7" x14ac:dyDescent="0.3">
      <c r="A7421"/>
      <c r="B7421"/>
      <c r="C7421"/>
      <c r="D7421" s="145"/>
      <c r="E7421" s="146"/>
      <c r="F7421" s="1"/>
      <c r="G7421"/>
    </row>
    <row r="7422" spans="1:7" x14ac:dyDescent="0.3">
      <c r="A7422"/>
      <c r="B7422"/>
      <c r="C7422"/>
      <c r="D7422" s="145"/>
      <c r="E7422" s="146"/>
      <c r="F7422" s="1"/>
      <c r="G7422"/>
    </row>
    <row r="7423" spans="1:7" x14ac:dyDescent="0.3">
      <c r="A7423"/>
      <c r="B7423"/>
      <c r="C7423"/>
      <c r="D7423" s="145"/>
      <c r="E7423" s="146"/>
      <c r="F7423" s="1"/>
      <c r="G7423"/>
    </row>
    <row r="7424" spans="1:7" x14ac:dyDescent="0.3">
      <c r="A7424"/>
      <c r="B7424"/>
      <c r="C7424"/>
      <c r="D7424" s="145"/>
      <c r="E7424" s="146"/>
      <c r="F7424" s="1"/>
      <c r="G7424"/>
    </row>
    <row r="7425" spans="1:7" x14ac:dyDescent="0.3">
      <c r="A7425"/>
      <c r="B7425"/>
      <c r="C7425"/>
      <c r="D7425" s="145"/>
      <c r="E7425" s="146"/>
      <c r="F7425" s="1"/>
      <c r="G7425"/>
    </row>
    <row r="7426" spans="1:7" x14ac:dyDescent="0.3">
      <c r="A7426"/>
      <c r="B7426"/>
      <c r="C7426"/>
      <c r="D7426" s="145"/>
      <c r="E7426" s="146"/>
      <c r="F7426" s="1"/>
      <c r="G7426"/>
    </row>
    <row r="7427" spans="1:7" x14ac:dyDescent="0.3">
      <c r="A7427"/>
      <c r="B7427"/>
      <c r="C7427"/>
      <c r="D7427" s="145"/>
      <c r="E7427" s="146"/>
      <c r="F7427" s="1"/>
      <c r="G7427"/>
    </row>
    <row r="7428" spans="1:7" x14ac:dyDescent="0.3">
      <c r="A7428"/>
      <c r="B7428"/>
      <c r="C7428"/>
      <c r="D7428" s="145"/>
      <c r="E7428" s="146"/>
      <c r="F7428" s="1"/>
      <c r="G7428"/>
    </row>
    <row r="7429" spans="1:7" x14ac:dyDescent="0.3">
      <c r="A7429"/>
      <c r="B7429"/>
      <c r="C7429"/>
      <c r="D7429" s="145"/>
      <c r="E7429" s="146"/>
      <c r="F7429" s="1"/>
      <c r="G7429"/>
    </row>
    <row r="7430" spans="1:7" x14ac:dyDescent="0.3">
      <c r="A7430"/>
      <c r="B7430"/>
      <c r="C7430"/>
      <c r="D7430" s="145"/>
      <c r="E7430" s="146"/>
      <c r="F7430" s="1"/>
      <c r="G7430"/>
    </row>
    <row r="7431" spans="1:7" x14ac:dyDescent="0.3">
      <c r="A7431"/>
      <c r="B7431"/>
      <c r="C7431"/>
      <c r="D7431" s="145"/>
      <c r="E7431" s="146"/>
      <c r="F7431" s="1"/>
      <c r="G7431"/>
    </row>
    <row r="7432" spans="1:7" x14ac:dyDescent="0.3">
      <c r="A7432"/>
      <c r="B7432"/>
      <c r="C7432"/>
      <c r="D7432" s="145"/>
      <c r="E7432" s="146"/>
      <c r="F7432" s="1"/>
      <c r="G7432"/>
    </row>
    <row r="7433" spans="1:7" x14ac:dyDescent="0.3">
      <c r="A7433"/>
      <c r="B7433"/>
      <c r="C7433"/>
      <c r="D7433" s="145"/>
      <c r="E7433" s="146"/>
      <c r="F7433" s="1"/>
      <c r="G7433"/>
    </row>
    <row r="7434" spans="1:7" x14ac:dyDescent="0.3">
      <c r="A7434"/>
      <c r="B7434"/>
      <c r="C7434"/>
      <c r="D7434" s="145"/>
      <c r="E7434" s="146"/>
      <c r="F7434" s="1"/>
      <c r="G7434"/>
    </row>
    <row r="7435" spans="1:7" x14ac:dyDescent="0.3">
      <c r="A7435"/>
      <c r="B7435"/>
      <c r="C7435"/>
      <c r="D7435" s="145"/>
      <c r="E7435" s="146"/>
      <c r="F7435" s="1"/>
      <c r="G7435"/>
    </row>
    <row r="7436" spans="1:7" x14ac:dyDescent="0.3">
      <c r="A7436"/>
      <c r="B7436"/>
      <c r="C7436"/>
      <c r="D7436" s="145"/>
      <c r="E7436" s="146"/>
      <c r="F7436" s="1"/>
      <c r="G7436"/>
    </row>
    <row r="7437" spans="1:7" x14ac:dyDescent="0.3">
      <c r="A7437"/>
      <c r="B7437"/>
      <c r="C7437"/>
      <c r="D7437" s="145"/>
      <c r="E7437" s="146"/>
      <c r="F7437" s="1"/>
      <c r="G7437"/>
    </row>
    <row r="7438" spans="1:7" x14ac:dyDescent="0.3">
      <c r="A7438"/>
      <c r="B7438"/>
      <c r="C7438"/>
      <c r="D7438" s="145"/>
      <c r="E7438" s="146"/>
      <c r="F7438" s="1"/>
      <c r="G7438"/>
    </row>
    <row r="7439" spans="1:7" x14ac:dyDescent="0.3">
      <c r="A7439"/>
      <c r="B7439"/>
      <c r="C7439"/>
      <c r="D7439" s="145"/>
      <c r="E7439" s="146"/>
      <c r="F7439" s="1"/>
      <c r="G7439"/>
    </row>
    <row r="7440" spans="1:7" x14ac:dyDescent="0.3">
      <c r="A7440"/>
      <c r="B7440"/>
      <c r="C7440"/>
      <c r="D7440" s="145"/>
      <c r="E7440" s="146"/>
      <c r="F7440" s="1"/>
      <c r="G7440"/>
    </row>
    <row r="7441" spans="1:7" x14ac:dyDescent="0.3">
      <c r="A7441"/>
      <c r="B7441"/>
      <c r="C7441"/>
      <c r="D7441" s="145"/>
      <c r="E7441" s="146"/>
      <c r="F7441" s="1"/>
      <c r="G7441"/>
    </row>
    <row r="7442" spans="1:7" x14ac:dyDescent="0.3">
      <c r="A7442"/>
      <c r="B7442"/>
      <c r="C7442"/>
      <c r="D7442" s="145"/>
      <c r="E7442" s="146"/>
      <c r="F7442" s="1"/>
      <c r="G7442"/>
    </row>
    <row r="7443" spans="1:7" x14ac:dyDescent="0.3">
      <c r="A7443"/>
      <c r="B7443"/>
      <c r="C7443"/>
      <c r="D7443" s="145"/>
      <c r="E7443" s="146"/>
      <c r="F7443" s="1"/>
      <c r="G7443"/>
    </row>
    <row r="7444" spans="1:7" x14ac:dyDescent="0.3">
      <c r="A7444"/>
      <c r="B7444"/>
      <c r="C7444"/>
      <c r="D7444" s="145"/>
      <c r="E7444" s="146"/>
      <c r="F7444" s="1"/>
      <c r="G7444"/>
    </row>
    <row r="7445" spans="1:7" x14ac:dyDescent="0.3">
      <c r="A7445"/>
      <c r="B7445"/>
      <c r="C7445"/>
      <c r="D7445" s="145"/>
      <c r="E7445" s="146"/>
      <c r="F7445" s="1"/>
      <c r="G7445"/>
    </row>
    <row r="7446" spans="1:7" x14ac:dyDescent="0.3">
      <c r="A7446"/>
      <c r="B7446"/>
      <c r="C7446"/>
      <c r="D7446" s="145"/>
      <c r="E7446" s="146"/>
      <c r="F7446" s="1"/>
      <c r="G7446"/>
    </row>
    <row r="7447" spans="1:7" x14ac:dyDescent="0.3">
      <c r="A7447"/>
      <c r="B7447"/>
      <c r="C7447"/>
      <c r="D7447" s="145"/>
      <c r="E7447" s="146"/>
      <c r="F7447" s="1"/>
      <c r="G7447"/>
    </row>
    <row r="7448" spans="1:7" x14ac:dyDescent="0.3">
      <c r="A7448"/>
      <c r="B7448"/>
      <c r="C7448"/>
      <c r="D7448" s="145"/>
      <c r="E7448" s="146"/>
      <c r="F7448" s="1"/>
      <c r="G7448"/>
    </row>
    <row r="7449" spans="1:7" x14ac:dyDescent="0.3">
      <c r="A7449"/>
      <c r="B7449"/>
      <c r="C7449"/>
      <c r="D7449" s="145"/>
      <c r="E7449" s="146"/>
      <c r="F7449" s="1"/>
      <c r="G7449"/>
    </row>
    <row r="7450" spans="1:7" x14ac:dyDescent="0.3">
      <c r="A7450"/>
      <c r="B7450"/>
      <c r="C7450"/>
      <c r="D7450" s="145"/>
      <c r="E7450" s="146"/>
      <c r="F7450" s="1"/>
      <c r="G7450"/>
    </row>
    <row r="7451" spans="1:7" x14ac:dyDescent="0.3">
      <c r="A7451"/>
      <c r="B7451"/>
      <c r="C7451"/>
      <c r="D7451" s="145"/>
      <c r="E7451" s="146"/>
      <c r="F7451" s="1"/>
      <c r="G7451"/>
    </row>
    <row r="7452" spans="1:7" x14ac:dyDescent="0.3">
      <c r="A7452"/>
      <c r="B7452"/>
      <c r="C7452"/>
      <c r="D7452" s="145"/>
      <c r="E7452" s="146"/>
      <c r="F7452" s="1"/>
      <c r="G7452"/>
    </row>
    <row r="7453" spans="1:7" x14ac:dyDescent="0.3">
      <c r="A7453"/>
      <c r="B7453"/>
      <c r="C7453"/>
      <c r="D7453" s="145"/>
      <c r="E7453" s="146"/>
      <c r="F7453" s="1"/>
      <c r="G7453"/>
    </row>
    <row r="7454" spans="1:7" x14ac:dyDescent="0.3">
      <c r="A7454"/>
      <c r="B7454"/>
      <c r="C7454"/>
      <c r="D7454" s="145"/>
      <c r="E7454" s="146"/>
      <c r="F7454" s="1"/>
      <c r="G7454"/>
    </row>
    <row r="7455" spans="1:7" x14ac:dyDescent="0.3">
      <c r="A7455"/>
      <c r="B7455"/>
      <c r="C7455"/>
      <c r="D7455" s="145"/>
      <c r="E7455" s="146"/>
      <c r="F7455" s="1"/>
      <c r="G7455"/>
    </row>
    <row r="7456" spans="1:7" x14ac:dyDescent="0.3">
      <c r="A7456"/>
      <c r="B7456"/>
      <c r="C7456"/>
      <c r="D7456" s="145"/>
      <c r="E7456" s="146"/>
      <c r="F7456" s="1"/>
      <c r="G7456"/>
    </row>
    <row r="7457" spans="1:7" x14ac:dyDescent="0.3">
      <c r="A7457"/>
      <c r="B7457"/>
      <c r="C7457"/>
      <c r="D7457" s="145"/>
      <c r="E7457" s="146"/>
      <c r="F7457" s="1"/>
      <c r="G7457"/>
    </row>
    <row r="7458" spans="1:7" x14ac:dyDescent="0.3">
      <c r="A7458"/>
      <c r="B7458"/>
      <c r="C7458"/>
      <c r="D7458" s="145"/>
      <c r="E7458" s="146"/>
      <c r="F7458" s="1"/>
      <c r="G7458"/>
    </row>
    <row r="7459" spans="1:7" x14ac:dyDescent="0.3">
      <c r="A7459"/>
      <c r="B7459"/>
      <c r="C7459"/>
      <c r="D7459" s="145"/>
      <c r="E7459" s="146"/>
      <c r="F7459" s="1"/>
      <c r="G7459"/>
    </row>
    <row r="7460" spans="1:7" x14ac:dyDescent="0.3">
      <c r="A7460"/>
      <c r="B7460"/>
      <c r="C7460"/>
      <c r="D7460" s="145"/>
      <c r="E7460" s="146"/>
      <c r="F7460" s="1"/>
      <c r="G7460"/>
    </row>
    <row r="7461" spans="1:7" x14ac:dyDescent="0.3">
      <c r="A7461"/>
      <c r="B7461"/>
      <c r="C7461"/>
      <c r="D7461" s="145"/>
      <c r="E7461" s="146"/>
      <c r="F7461" s="1"/>
      <c r="G7461"/>
    </row>
    <row r="7462" spans="1:7" x14ac:dyDescent="0.3">
      <c r="A7462"/>
      <c r="B7462"/>
      <c r="C7462"/>
      <c r="D7462" s="145"/>
      <c r="E7462" s="146"/>
      <c r="F7462" s="1"/>
      <c r="G7462"/>
    </row>
    <row r="7463" spans="1:7" x14ac:dyDescent="0.3">
      <c r="A7463"/>
      <c r="B7463"/>
      <c r="C7463"/>
      <c r="D7463" s="145"/>
      <c r="E7463" s="146"/>
      <c r="F7463" s="1"/>
      <c r="G7463"/>
    </row>
    <row r="7464" spans="1:7" x14ac:dyDescent="0.3">
      <c r="A7464"/>
      <c r="B7464"/>
      <c r="C7464"/>
      <c r="D7464" s="145"/>
      <c r="E7464" s="146"/>
      <c r="F7464" s="1"/>
      <c r="G7464"/>
    </row>
    <row r="7465" spans="1:7" x14ac:dyDescent="0.3">
      <c r="A7465"/>
      <c r="B7465"/>
      <c r="C7465"/>
      <c r="D7465" s="145"/>
      <c r="E7465" s="146"/>
      <c r="F7465" s="1"/>
      <c r="G7465"/>
    </row>
    <row r="7466" spans="1:7" x14ac:dyDescent="0.3">
      <c r="A7466"/>
      <c r="B7466"/>
      <c r="C7466"/>
      <c r="D7466" s="145"/>
      <c r="E7466" s="146"/>
      <c r="F7466" s="1"/>
      <c r="G7466"/>
    </row>
    <row r="7467" spans="1:7" x14ac:dyDescent="0.3">
      <c r="A7467"/>
      <c r="B7467"/>
      <c r="C7467"/>
      <c r="D7467" s="145"/>
      <c r="E7467" s="146"/>
      <c r="F7467" s="1"/>
      <c r="G7467"/>
    </row>
    <row r="7468" spans="1:7" x14ac:dyDescent="0.3">
      <c r="A7468"/>
      <c r="B7468"/>
      <c r="C7468"/>
      <c r="D7468" s="145"/>
      <c r="E7468" s="146"/>
      <c r="F7468" s="1"/>
      <c r="G7468"/>
    </row>
    <row r="7469" spans="1:7" x14ac:dyDescent="0.3">
      <c r="A7469"/>
      <c r="B7469"/>
      <c r="C7469"/>
      <c r="D7469" s="145"/>
      <c r="E7469" s="146"/>
      <c r="F7469" s="1"/>
      <c r="G7469"/>
    </row>
    <row r="7470" spans="1:7" x14ac:dyDescent="0.3">
      <c r="A7470"/>
      <c r="B7470"/>
      <c r="C7470"/>
      <c r="D7470" s="145"/>
      <c r="E7470" s="146"/>
      <c r="F7470" s="1"/>
      <c r="G7470"/>
    </row>
    <row r="7471" spans="1:7" x14ac:dyDescent="0.3">
      <c r="A7471"/>
      <c r="B7471"/>
      <c r="C7471"/>
      <c r="D7471" s="145"/>
      <c r="E7471" s="146"/>
      <c r="F7471" s="1"/>
      <c r="G7471"/>
    </row>
    <row r="7472" spans="1:7" x14ac:dyDescent="0.3">
      <c r="A7472"/>
      <c r="B7472"/>
      <c r="C7472"/>
      <c r="D7472" s="145"/>
      <c r="E7472" s="146"/>
      <c r="F7472" s="1"/>
      <c r="G7472"/>
    </row>
    <row r="7473" spans="1:7" x14ac:dyDescent="0.3">
      <c r="A7473"/>
      <c r="B7473"/>
      <c r="C7473"/>
      <c r="D7473" s="145"/>
      <c r="E7473" s="146"/>
      <c r="F7473" s="1"/>
      <c r="G7473"/>
    </row>
    <row r="7474" spans="1:7" x14ac:dyDescent="0.3">
      <c r="A7474"/>
      <c r="B7474"/>
      <c r="C7474"/>
      <c r="D7474" s="145"/>
      <c r="E7474" s="146"/>
      <c r="F7474" s="1"/>
      <c r="G7474"/>
    </row>
    <row r="7475" spans="1:7" x14ac:dyDescent="0.3">
      <c r="A7475"/>
      <c r="B7475"/>
      <c r="C7475"/>
      <c r="D7475" s="145"/>
      <c r="E7475" s="146"/>
      <c r="F7475" s="1"/>
      <c r="G7475"/>
    </row>
    <row r="7476" spans="1:7" x14ac:dyDescent="0.3">
      <c r="A7476"/>
      <c r="B7476"/>
      <c r="C7476"/>
      <c r="D7476" s="145"/>
      <c r="E7476" s="146"/>
      <c r="F7476" s="1"/>
      <c r="G7476"/>
    </row>
    <row r="7477" spans="1:7" x14ac:dyDescent="0.3">
      <c r="A7477"/>
      <c r="B7477"/>
      <c r="C7477"/>
      <c r="D7477" s="145"/>
      <c r="E7477" s="146"/>
      <c r="F7477" s="1"/>
      <c r="G7477"/>
    </row>
    <row r="7478" spans="1:7" x14ac:dyDescent="0.3">
      <c r="A7478"/>
      <c r="B7478"/>
      <c r="C7478"/>
      <c r="D7478" s="145"/>
      <c r="E7478" s="146"/>
      <c r="F7478" s="1"/>
      <c r="G7478"/>
    </row>
    <row r="7479" spans="1:7" x14ac:dyDescent="0.3">
      <c r="A7479"/>
      <c r="B7479"/>
      <c r="C7479"/>
      <c r="D7479" s="145"/>
      <c r="E7479" s="146"/>
      <c r="F7479" s="1"/>
      <c r="G7479"/>
    </row>
    <row r="7480" spans="1:7" x14ac:dyDescent="0.3">
      <c r="A7480"/>
      <c r="B7480"/>
      <c r="C7480"/>
      <c r="D7480" s="145"/>
      <c r="E7480" s="146"/>
      <c r="F7480" s="1"/>
      <c r="G7480"/>
    </row>
    <row r="7481" spans="1:7" x14ac:dyDescent="0.3">
      <c r="A7481"/>
      <c r="B7481"/>
      <c r="C7481"/>
      <c r="D7481" s="145"/>
      <c r="E7481" s="146"/>
      <c r="F7481" s="1"/>
      <c r="G7481"/>
    </row>
    <row r="7482" spans="1:7" x14ac:dyDescent="0.3">
      <c r="A7482"/>
      <c r="B7482"/>
      <c r="C7482"/>
      <c r="D7482" s="145"/>
      <c r="E7482" s="146"/>
      <c r="F7482" s="1"/>
      <c r="G7482"/>
    </row>
    <row r="7483" spans="1:7" x14ac:dyDescent="0.3">
      <c r="A7483"/>
      <c r="B7483"/>
      <c r="C7483"/>
      <c r="D7483" s="145"/>
      <c r="E7483" s="146"/>
      <c r="F7483" s="1"/>
      <c r="G7483"/>
    </row>
    <row r="7484" spans="1:7" x14ac:dyDescent="0.3">
      <c r="A7484"/>
      <c r="B7484"/>
      <c r="C7484"/>
      <c r="D7484" s="145"/>
      <c r="E7484" s="146"/>
      <c r="F7484" s="1"/>
      <c r="G7484"/>
    </row>
    <row r="7485" spans="1:7" x14ac:dyDescent="0.3">
      <c r="A7485"/>
      <c r="B7485"/>
      <c r="C7485"/>
      <c r="D7485" s="145"/>
      <c r="E7485" s="146"/>
      <c r="F7485" s="1"/>
      <c r="G7485"/>
    </row>
    <row r="7486" spans="1:7" x14ac:dyDescent="0.3">
      <c r="A7486"/>
      <c r="B7486"/>
      <c r="C7486"/>
      <c r="D7486" s="145"/>
      <c r="E7486" s="146"/>
      <c r="F7486" s="1"/>
      <c r="G7486"/>
    </row>
    <row r="7487" spans="1:7" x14ac:dyDescent="0.3">
      <c r="A7487"/>
      <c r="B7487"/>
      <c r="C7487"/>
      <c r="D7487" s="145"/>
      <c r="E7487" s="146"/>
      <c r="F7487" s="1"/>
      <c r="G7487"/>
    </row>
    <row r="7488" spans="1:7" x14ac:dyDescent="0.3">
      <c r="A7488"/>
      <c r="B7488"/>
      <c r="C7488"/>
      <c r="D7488" s="145"/>
      <c r="E7488" s="146"/>
      <c r="F7488" s="1"/>
      <c r="G7488"/>
    </row>
    <row r="7489" spans="1:7" x14ac:dyDescent="0.3">
      <c r="A7489"/>
      <c r="B7489"/>
      <c r="C7489"/>
      <c r="D7489" s="145"/>
      <c r="E7489" s="146"/>
      <c r="F7489" s="1"/>
      <c r="G7489"/>
    </row>
    <row r="7490" spans="1:7" x14ac:dyDescent="0.3">
      <c r="A7490"/>
      <c r="B7490"/>
      <c r="C7490"/>
      <c r="D7490" s="145"/>
      <c r="E7490" s="146"/>
      <c r="F7490" s="1"/>
      <c r="G7490"/>
    </row>
    <row r="7491" spans="1:7" x14ac:dyDescent="0.3">
      <c r="A7491"/>
      <c r="B7491"/>
      <c r="C7491"/>
      <c r="D7491" s="145"/>
      <c r="E7491" s="146"/>
      <c r="F7491" s="1"/>
      <c r="G7491"/>
    </row>
    <row r="7492" spans="1:7" x14ac:dyDescent="0.3">
      <c r="A7492"/>
      <c r="B7492"/>
      <c r="C7492"/>
      <c r="D7492" s="145"/>
      <c r="E7492" s="146"/>
      <c r="F7492" s="1"/>
      <c r="G7492"/>
    </row>
    <row r="7493" spans="1:7" x14ac:dyDescent="0.3">
      <c r="A7493"/>
      <c r="B7493"/>
      <c r="C7493"/>
      <c r="D7493" s="145"/>
      <c r="E7493" s="146"/>
      <c r="F7493" s="1"/>
      <c r="G7493"/>
    </row>
    <row r="7494" spans="1:7" x14ac:dyDescent="0.3">
      <c r="A7494"/>
      <c r="B7494"/>
      <c r="C7494"/>
      <c r="D7494" s="145"/>
      <c r="E7494" s="146"/>
      <c r="F7494" s="1"/>
      <c r="G7494"/>
    </row>
    <row r="7495" spans="1:7" x14ac:dyDescent="0.3">
      <c r="A7495"/>
      <c r="B7495"/>
      <c r="C7495"/>
      <c r="D7495" s="145"/>
      <c r="E7495" s="146"/>
      <c r="F7495" s="1"/>
      <c r="G7495"/>
    </row>
    <row r="7496" spans="1:7" x14ac:dyDescent="0.3">
      <c r="A7496"/>
      <c r="B7496"/>
      <c r="C7496"/>
      <c r="D7496" s="145"/>
      <c r="E7496" s="146"/>
      <c r="F7496" s="1"/>
      <c r="G7496"/>
    </row>
    <row r="7497" spans="1:7" x14ac:dyDescent="0.3">
      <c r="A7497"/>
      <c r="B7497"/>
      <c r="C7497"/>
      <c r="D7497" s="145"/>
      <c r="E7497" s="146"/>
      <c r="F7497" s="1"/>
      <c r="G7497"/>
    </row>
    <row r="7498" spans="1:7" x14ac:dyDescent="0.3">
      <c r="A7498"/>
      <c r="B7498"/>
      <c r="C7498"/>
      <c r="D7498" s="145"/>
      <c r="E7498" s="146"/>
      <c r="F7498" s="1"/>
      <c r="G7498"/>
    </row>
    <row r="7499" spans="1:7" x14ac:dyDescent="0.3">
      <c r="A7499"/>
      <c r="B7499"/>
      <c r="C7499"/>
      <c r="D7499" s="145"/>
      <c r="E7499" s="146"/>
      <c r="F7499" s="1"/>
      <c r="G7499"/>
    </row>
    <row r="7500" spans="1:7" x14ac:dyDescent="0.3">
      <c r="A7500"/>
      <c r="B7500"/>
      <c r="C7500"/>
      <c r="D7500" s="145"/>
      <c r="E7500" s="146"/>
      <c r="F7500" s="1"/>
      <c r="G7500"/>
    </row>
    <row r="7501" spans="1:7" x14ac:dyDescent="0.3">
      <c r="A7501"/>
      <c r="B7501"/>
      <c r="C7501"/>
      <c r="D7501" s="145"/>
      <c r="E7501" s="146"/>
      <c r="F7501" s="1"/>
      <c r="G7501"/>
    </row>
    <row r="7502" spans="1:7" x14ac:dyDescent="0.3">
      <c r="A7502"/>
      <c r="B7502"/>
      <c r="C7502"/>
      <c r="D7502" s="145"/>
      <c r="E7502" s="146"/>
      <c r="F7502" s="1"/>
      <c r="G7502"/>
    </row>
    <row r="7503" spans="1:7" x14ac:dyDescent="0.3">
      <c r="A7503"/>
      <c r="B7503"/>
      <c r="C7503"/>
      <c r="D7503" s="145"/>
      <c r="E7503" s="146"/>
      <c r="F7503" s="1"/>
      <c r="G7503"/>
    </row>
    <row r="7504" spans="1:7" x14ac:dyDescent="0.3">
      <c r="A7504"/>
      <c r="B7504"/>
      <c r="C7504"/>
      <c r="D7504" s="145"/>
      <c r="E7504" s="146"/>
      <c r="F7504" s="1"/>
      <c r="G7504"/>
    </row>
    <row r="7505" spans="1:7" x14ac:dyDescent="0.3">
      <c r="A7505"/>
      <c r="B7505"/>
      <c r="C7505"/>
      <c r="D7505" s="145"/>
      <c r="E7505" s="146"/>
      <c r="F7505" s="1"/>
      <c r="G7505"/>
    </row>
    <row r="7506" spans="1:7" x14ac:dyDescent="0.3">
      <c r="A7506"/>
      <c r="B7506"/>
      <c r="C7506"/>
      <c r="D7506" s="145"/>
      <c r="E7506" s="146"/>
      <c r="F7506" s="1"/>
      <c r="G7506"/>
    </row>
    <row r="7507" spans="1:7" x14ac:dyDescent="0.3">
      <c r="A7507"/>
      <c r="B7507"/>
      <c r="C7507"/>
      <c r="D7507" s="145"/>
      <c r="E7507" s="146"/>
      <c r="F7507" s="1"/>
      <c r="G7507"/>
    </row>
    <row r="7508" spans="1:7" x14ac:dyDescent="0.3">
      <c r="A7508"/>
      <c r="B7508"/>
      <c r="C7508"/>
      <c r="D7508" s="145"/>
      <c r="E7508" s="146"/>
      <c r="F7508" s="1"/>
      <c r="G7508"/>
    </row>
    <row r="7509" spans="1:7" x14ac:dyDescent="0.3">
      <c r="A7509"/>
      <c r="B7509"/>
      <c r="C7509"/>
      <c r="D7509" s="145"/>
      <c r="E7509" s="146"/>
      <c r="F7509" s="1"/>
      <c r="G7509"/>
    </row>
    <row r="7510" spans="1:7" x14ac:dyDescent="0.3">
      <c r="A7510"/>
      <c r="B7510"/>
      <c r="C7510"/>
      <c r="D7510" s="145"/>
      <c r="E7510" s="146"/>
      <c r="F7510" s="1"/>
      <c r="G7510"/>
    </row>
    <row r="7511" spans="1:7" x14ac:dyDescent="0.3">
      <c r="A7511"/>
      <c r="B7511"/>
      <c r="C7511"/>
      <c r="D7511" s="145"/>
      <c r="E7511" s="146"/>
      <c r="F7511" s="1"/>
      <c r="G7511"/>
    </row>
    <row r="7512" spans="1:7" x14ac:dyDescent="0.3">
      <c r="A7512"/>
      <c r="B7512"/>
      <c r="C7512"/>
      <c r="D7512" s="145"/>
      <c r="E7512" s="146"/>
      <c r="F7512" s="1"/>
      <c r="G7512"/>
    </row>
    <row r="7513" spans="1:7" x14ac:dyDescent="0.3">
      <c r="A7513"/>
      <c r="B7513"/>
      <c r="C7513"/>
      <c r="D7513" s="145"/>
      <c r="E7513" s="146"/>
      <c r="F7513" s="1"/>
      <c r="G7513"/>
    </row>
    <row r="7514" spans="1:7" x14ac:dyDescent="0.3">
      <c r="A7514"/>
      <c r="B7514"/>
      <c r="C7514"/>
      <c r="D7514" s="145"/>
      <c r="E7514" s="146"/>
      <c r="F7514" s="1"/>
      <c r="G7514"/>
    </row>
    <row r="7515" spans="1:7" x14ac:dyDescent="0.3">
      <c r="A7515"/>
      <c r="B7515"/>
      <c r="C7515"/>
      <c r="D7515" s="145"/>
      <c r="E7515" s="146"/>
      <c r="F7515" s="1"/>
      <c r="G7515"/>
    </row>
    <row r="7516" spans="1:7" x14ac:dyDescent="0.3">
      <c r="A7516"/>
      <c r="B7516"/>
      <c r="C7516"/>
      <c r="D7516" s="145"/>
      <c r="E7516" s="146"/>
      <c r="F7516" s="1"/>
      <c r="G7516"/>
    </row>
    <row r="7517" spans="1:7" x14ac:dyDescent="0.3">
      <c r="A7517"/>
      <c r="B7517"/>
      <c r="C7517"/>
      <c r="D7517" s="145"/>
      <c r="E7517" s="146"/>
      <c r="F7517" s="1"/>
      <c r="G7517"/>
    </row>
    <row r="7518" spans="1:7" x14ac:dyDescent="0.3">
      <c r="A7518"/>
      <c r="B7518"/>
      <c r="C7518"/>
      <c r="D7518" s="145"/>
      <c r="E7518" s="146"/>
      <c r="F7518" s="1"/>
      <c r="G7518"/>
    </row>
    <row r="7519" spans="1:7" x14ac:dyDescent="0.3">
      <c r="A7519"/>
      <c r="B7519"/>
      <c r="C7519"/>
      <c r="D7519" s="145"/>
      <c r="E7519" s="146"/>
      <c r="F7519" s="1"/>
      <c r="G7519"/>
    </row>
    <row r="7520" spans="1:7" x14ac:dyDescent="0.3">
      <c r="A7520"/>
      <c r="B7520"/>
      <c r="C7520"/>
      <c r="D7520" s="145"/>
      <c r="E7520" s="146"/>
      <c r="F7520" s="1"/>
      <c r="G7520"/>
    </row>
    <row r="7521" spans="1:7" x14ac:dyDescent="0.3">
      <c r="A7521"/>
      <c r="B7521"/>
      <c r="C7521"/>
      <c r="D7521" s="145"/>
      <c r="E7521" s="146"/>
      <c r="F7521" s="1"/>
      <c r="G7521"/>
    </row>
    <row r="7522" spans="1:7" x14ac:dyDescent="0.3">
      <c r="A7522"/>
      <c r="B7522"/>
      <c r="C7522"/>
      <c r="D7522" s="145"/>
      <c r="E7522" s="146"/>
      <c r="F7522" s="1"/>
      <c r="G7522"/>
    </row>
    <row r="7523" spans="1:7" x14ac:dyDescent="0.3">
      <c r="A7523"/>
      <c r="B7523"/>
      <c r="C7523"/>
      <c r="D7523" s="145"/>
      <c r="E7523" s="146"/>
      <c r="F7523" s="1"/>
      <c r="G7523"/>
    </row>
    <row r="7524" spans="1:7" x14ac:dyDescent="0.3">
      <c r="A7524"/>
      <c r="B7524"/>
      <c r="C7524"/>
      <c r="D7524" s="145"/>
      <c r="E7524" s="146"/>
      <c r="F7524" s="1"/>
      <c r="G7524"/>
    </row>
    <row r="7525" spans="1:7" x14ac:dyDescent="0.3">
      <c r="A7525"/>
      <c r="B7525"/>
      <c r="C7525"/>
      <c r="D7525" s="145"/>
      <c r="E7525" s="146"/>
      <c r="F7525" s="1"/>
      <c r="G7525"/>
    </row>
    <row r="7526" spans="1:7" x14ac:dyDescent="0.3">
      <c r="A7526"/>
      <c r="B7526"/>
      <c r="C7526"/>
      <c r="D7526" s="145"/>
      <c r="E7526" s="146"/>
      <c r="F7526" s="1"/>
      <c r="G7526"/>
    </row>
    <row r="7527" spans="1:7" x14ac:dyDescent="0.3">
      <c r="A7527"/>
      <c r="B7527"/>
      <c r="C7527"/>
      <c r="D7527" s="145"/>
      <c r="E7527" s="146"/>
      <c r="F7527" s="1"/>
      <c r="G7527"/>
    </row>
    <row r="7528" spans="1:7" x14ac:dyDescent="0.3">
      <c r="A7528"/>
      <c r="B7528"/>
      <c r="C7528"/>
      <c r="D7528" s="145"/>
      <c r="E7528" s="146"/>
      <c r="F7528" s="1"/>
      <c r="G7528"/>
    </row>
    <row r="7529" spans="1:7" x14ac:dyDescent="0.3">
      <c r="A7529"/>
      <c r="B7529"/>
      <c r="C7529"/>
      <c r="D7529" s="145"/>
      <c r="E7529" s="146"/>
      <c r="F7529" s="1"/>
      <c r="G7529"/>
    </row>
    <row r="7530" spans="1:7" x14ac:dyDescent="0.3">
      <c r="A7530"/>
      <c r="B7530"/>
      <c r="C7530"/>
      <c r="D7530" s="145"/>
      <c r="E7530" s="146"/>
      <c r="F7530" s="1"/>
      <c r="G7530"/>
    </row>
    <row r="7531" spans="1:7" x14ac:dyDescent="0.3">
      <c r="A7531"/>
      <c r="B7531"/>
      <c r="C7531"/>
      <c r="D7531" s="145"/>
      <c r="E7531" s="146"/>
      <c r="F7531" s="1"/>
      <c r="G7531"/>
    </row>
    <row r="7532" spans="1:7" x14ac:dyDescent="0.3">
      <c r="A7532"/>
      <c r="B7532"/>
      <c r="C7532"/>
      <c r="D7532" s="145"/>
      <c r="E7532" s="146"/>
      <c r="F7532" s="1"/>
      <c r="G7532"/>
    </row>
    <row r="7533" spans="1:7" x14ac:dyDescent="0.3">
      <c r="A7533"/>
      <c r="B7533"/>
      <c r="C7533"/>
      <c r="D7533" s="145"/>
      <c r="E7533" s="146"/>
      <c r="F7533" s="1"/>
      <c r="G7533"/>
    </row>
    <row r="7534" spans="1:7" x14ac:dyDescent="0.3">
      <c r="A7534"/>
      <c r="B7534"/>
      <c r="C7534"/>
      <c r="D7534" s="145"/>
      <c r="E7534" s="146"/>
      <c r="F7534" s="1"/>
      <c r="G7534"/>
    </row>
    <row r="7535" spans="1:7" x14ac:dyDescent="0.3">
      <c r="A7535"/>
      <c r="B7535"/>
      <c r="C7535"/>
      <c r="D7535" s="145"/>
      <c r="E7535" s="146"/>
      <c r="F7535" s="1"/>
      <c r="G7535"/>
    </row>
    <row r="7536" spans="1:7" x14ac:dyDescent="0.3">
      <c r="A7536"/>
      <c r="B7536"/>
      <c r="C7536"/>
      <c r="D7536" s="145"/>
      <c r="E7536" s="146"/>
      <c r="F7536" s="1"/>
      <c r="G7536"/>
    </row>
    <row r="7537" spans="1:7" x14ac:dyDescent="0.3">
      <c r="A7537"/>
      <c r="B7537"/>
      <c r="C7537"/>
      <c r="D7537" s="145"/>
      <c r="E7537" s="146"/>
      <c r="F7537" s="1"/>
      <c r="G7537"/>
    </row>
    <row r="7538" spans="1:7" x14ac:dyDescent="0.3">
      <c r="A7538"/>
      <c r="B7538"/>
      <c r="C7538"/>
      <c r="D7538" s="145"/>
      <c r="E7538" s="146"/>
      <c r="F7538" s="1"/>
      <c r="G7538"/>
    </row>
    <row r="7539" spans="1:7" x14ac:dyDescent="0.3">
      <c r="A7539"/>
      <c r="B7539"/>
      <c r="C7539"/>
      <c r="D7539" s="145"/>
      <c r="E7539" s="146"/>
      <c r="F7539" s="1"/>
      <c r="G7539"/>
    </row>
    <row r="7540" spans="1:7" x14ac:dyDescent="0.3">
      <c r="A7540"/>
      <c r="B7540"/>
      <c r="C7540"/>
      <c r="D7540" s="145"/>
      <c r="E7540" s="146"/>
      <c r="F7540" s="1"/>
      <c r="G7540"/>
    </row>
    <row r="7541" spans="1:7" x14ac:dyDescent="0.3">
      <c r="A7541"/>
      <c r="B7541"/>
      <c r="C7541"/>
      <c r="D7541" s="145"/>
      <c r="E7541" s="146"/>
      <c r="F7541" s="1"/>
      <c r="G7541"/>
    </row>
    <row r="7542" spans="1:7" x14ac:dyDescent="0.3">
      <c r="A7542"/>
      <c r="B7542"/>
      <c r="C7542"/>
      <c r="D7542" s="145"/>
      <c r="E7542" s="146"/>
      <c r="F7542" s="1"/>
      <c r="G7542"/>
    </row>
    <row r="7543" spans="1:7" x14ac:dyDescent="0.3">
      <c r="A7543"/>
      <c r="B7543"/>
      <c r="C7543"/>
      <c r="D7543" s="145"/>
      <c r="E7543" s="146"/>
      <c r="F7543" s="1"/>
      <c r="G7543"/>
    </row>
    <row r="7544" spans="1:7" x14ac:dyDescent="0.3">
      <c r="A7544"/>
      <c r="B7544"/>
      <c r="C7544"/>
      <c r="D7544" s="145"/>
      <c r="E7544" s="146"/>
      <c r="F7544" s="1"/>
      <c r="G7544"/>
    </row>
    <row r="7545" spans="1:7" x14ac:dyDescent="0.3">
      <c r="A7545"/>
      <c r="B7545"/>
      <c r="C7545"/>
      <c r="D7545" s="145"/>
      <c r="E7545" s="146"/>
      <c r="F7545" s="1"/>
      <c r="G7545"/>
    </row>
    <row r="7546" spans="1:7" x14ac:dyDescent="0.3">
      <c r="A7546"/>
      <c r="B7546"/>
      <c r="C7546"/>
      <c r="D7546" s="145"/>
      <c r="E7546" s="146"/>
      <c r="F7546" s="1"/>
      <c r="G7546"/>
    </row>
    <row r="7547" spans="1:7" x14ac:dyDescent="0.3">
      <c r="A7547"/>
      <c r="B7547"/>
      <c r="C7547"/>
      <c r="D7547" s="145"/>
      <c r="E7547" s="146"/>
      <c r="F7547" s="1"/>
      <c r="G7547"/>
    </row>
    <row r="7548" spans="1:7" x14ac:dyDescent="0.3">
      <c r="A7548"/>
      <c r="B7548"/>
      <c r="C7548"/>
      <c r="D7548" s="145"/>
      <c r="E7548" s="146"/>
      <c r="F7548" s="1"/>
      <c r="G7548"/>
    </row>
    <row r="7549" spans="1:7" x14ac:dyDescent="0.3">
      <c r="A7549"/>
      <c r="B7549"/>
      <c r="C7549"/>
      <c r="D7549" s="145"/>
      <c r="E7549" s="146"/>
      <c r="F7549" s="1"/>
      <c r="G7549"/>
    </row>
    <row r="7550" spans="1:7" x14ac:dyDescent="0.3">
      <c r="A7550"/>
      <c r="B7550"/>
      <c r="C7550"/>
      <c r="D7550" s="145"/>
      <c r="E7550" s="146"/>
      <c r="F7550" s="1"/>
      <c r="G7550"/>
    </row>
    <row r="7551" spans="1:7" x14ac:dyDescent="0.3">
      <c r="A7551"/>
      <c r="B7551"/>
      <c r="C7551"/>
      <c r="D7551" s="145"/>
      <c r="E7551" s="146"/>
      <c r="F7551" s="1"/>
      <c r="G7551"/>
    </row>
    <row r="7552" spans="1:7" x14ac:dyDescent="0.3">
      <c r="A7552"/>
      <c r="B7552"/>
      <c r="C7552"/>
      <c r="D7552" s="145"/>
      <c r="E7552" s="146"/>
      <c r="F7552" s="1"/>
      <c r="G7552"/>
    </row>
    <row r="7553" spans="1:7" x14ac:dyDescent="0.3">
      <c r="A7553"/>
      <c r="B7553"/>
      <c r="C7553"/>
      <c r="D7553" s="145"/>
      <c r="E7553" s="146"/>
      <c r="F7553" s="1"/>
      <c r="G7553"/>
    </row>
    <row r="7554" spans="1:7" x14ac:dyDescent="0.3">
      <c r="A7554"/>
      <c r="B7554"/>
      <c r="C7554"/>
      <c r="D7554" s="145"/>
      <c r="E7554" s="146"/>
      <c r="F7554" s="1"/>
      <c r="G7554"/>
    </row>
    <row r="7555" spans="1:7" x14ac:dyDescent="0.3">
      <c r="A7555"/>
      <c r="B7555"/>
      <c r="C7555"/>
      <c r="D7555" s="145"/>
      <c r="E7555" s="146"/>
      <c r="F7555" s="1"/>
      <c r="G7555"/>
    </row>
    <row r="7556" spans="1:7" x14ac:dyDescent="0.3">
      <c r="A7556"/>
      <c r="B7556"/>
      <c r="C7556"/>
      <c r="D7556" s="145"/>
      <c r="E7556" s="146"/>
      <c r="F7556" s="1"/>
      <c r="G7556"/>
    </row>
    <row r="7557" spans="1:7" x14ac:dyDescent="0.3">
      <c r="A7557"/>
      <c r="B7557"/>
      <c r="C7557"/>
      <c r="D7557" s="145"/>
      <c r="E7557" s="146"/>
      <c r="F7557" s="1"/>
      <c r="G7557"/>
    </row>
    <row r="7558" spans="1:7" x14ac:dyDescent="0.3">
      <c r="A7558"/>
      <c r="B7558"/>
      <c r="C7558"/>
      <c r="D7558" s="145"/>
      <c r="E7558" s="146"/>
      <c r="F7558" s="1"/>
      <c r="G7558"/>
    </row>
    <row r="7559" spans="1:7" x14ac:dyDescent="0.3">
      <c r="A7559"/>
      <c r="B7559"/>
      <c r="C7559"/>
      <c r="D7559" s="145"/>
      <c r="E7559" s="146"/>
      <c r="F7559" s="1"/>
      <c r="G7559"/>
    </row>
    <row r="7560" spans="1:7" x14ac:dyDescent="0.3">
      <c r="A7560"/>
      <c r="B7560"/>
      <c r="C7560"/>
      <c r="D7560" s="145"/>
      <c r="E7560" s="146"/>
      <c r="F7560" s="1"/>
      <c r="G7560"/>
    </row>
    <row r="7561" spans="1:7" x14ac:dyDescent="0.3">
      <c r="A7561"/>
      <c r="B7561"/>
      <c r="C7561"/>
      <c r="D7561" s="145"/>
      <c r="E7561" s="146"/>
      <c r="F7561" s="1"/>
      <c r="G7561"/>
    </row>
    <row r="7562" spans="1:7" x14ac:dyDescent="0.3">
      <c r="A7562"/>
      <c r="B7562"/>
      <c r="C7562"/>
      <c r="D7562" s="145"/>
      <c r="E7562" s="146"/>
      <c r="F7562" s="1"/>
      <c r="G7562"/>
    </row>
    <row r="7563" spans="1:7" x14ac:dyDescent="0.3">
      <c r="A7563"/>
      <c r="B7563"/>
      <c r="C7563"/>
      <c r="D7563" s="145"/>
      <c r="E7563" s="146"/>
      <c r="F7563" s="1"/>
      <c r="G7563"/>
    </row>
    <row r="7564" spans="1:7" x14ac:dyDescent="0.3">
      <c r="A7564"/>
      <c r="B7564"/>
      <c r="C7564"/>
      <c r="D7564" s="145"/>
      <c r="E7564" s="146"/>
      <c r="F7564" s="1"/>
      <c r="G7564"/>
    </row>
    <row r="7565" spans="1:7" x14ac:dyDescent="0.3">
      <c r="A7565"/>
      <c r="B7565"/>
      <c r="C7565"/>
      <c r="D7565" s="145"/>
      <c r="E7565" s="146"/>
      <c r="F7565" s="1"/>
      <c r="G7565"/>
    </row>
    <row r="7566" spans="1:7" x14ac:dyDescent="0.3">
      <c r="A7566"/>
      <c r="B7566"/>
      <c r="C7566"/>
      <c r="D7566" s="145"/>
      <c r="E7566" s="146"/>
      <c r="F7566" s="1"/>
      <c r="G7566"/>
    </row>
    <row r="7567" spans="1:7" x14ac:dyDescent="0.3">
      <c r="A7567"/>
      <c r="B7567"/>
      <c r="C7567"/>
      <c r="D7567" s="145"/>
      <c r="E7567" s="146"/>
      <c r="F7567" s="1"/>
      <c r="G7567"/>
    </row>
    <row r="7568" spans="1:7" x14ac:dyDescent="0.3">
      <c r="A7568"/>
      <c r="B7568"/>
      <c r="C7568"/>
      <c r="D7568" s="145"/>
      <c r="E7568" s="146"/>
      <c r="F7568" s="1"/>
      <c r="G7568"/>
    </row>
    <row r="7569" spans="1:7" x14ac:dyDescent="0.3">
      <c r="A7569"/>
      <c r="B7569"/>
      <c r="C7569"/>
      <c r="D7569" s="145"/>
      <c r="E7569" s="146"/>
      <c r="F7569" s="1"/>
      <c r="G7569"/>
    </row>
    <row r="7570" spans="1:7" x14ac:dyDescent="0.3">
      <c r="A7570"/>
      <c r="B7570"/>
      <c r="C7570"/>
      <c r="D7570" s="145"/>
      <c r="E7570" s="146"/>
      <c r="F7570" s="1"/>
      <c r="G7570"/>
    </row>
    <row r="7571" spans="1:7" x14ac:dyDescent="0.3">
      <c r="A7571"/>
      <c r="B7571"/>
      <c r="C7571"/>
      <c r="D7571" s="145"/>
      <c r="E7571" s="146"/>
      <c r="F7571" s="1"/>
      <c r="G7571"/>
    </row>
    <row r="7572" spans="1:7" x14ac:dyDescent="0.3">
      <c r="A7572"/>
      <c r="B7572"/>
      <c r="C7572"/>
      <c r="D7572" s="145"/>
      <c r="E7572" s="146"/>
      <c r="F7572" s="1"/>
      <c r="G7572"/>
    </row>
    <row r="7573" spans="1:7" x14ac:dyDescent="0.3">
      <c r="A7573"/>
      <c r="B7573"/>
      <c r="C7573"/>
      <c r="D7573" s="145"/>
      <c r="E7573" s="146"/>
      <c r="F7573" s="1"/>
      <c r="G7573"/>
    </row>
    <row r="7574" spans="1:7" x14ac:dyDescent="0.3">
      <c r="A7574"/>
      <c r="B7574"/>
      <c r="C7574"/>
      <c r="D7574" s="145"/>
      <c r="E7574" s="146"/>
      <c r="F7574" s="1"/>
      <c r="G7574"/>
    </row>
    <row r="7575" spans="1:7" x14ac:dyDescent="0.3">
      <c r="A7575"/>
      <c r="B7575"/>
      <c r="C7575"/>
      <c r="D7575" s="145"/>
      <c r="E7575" s="146"/>
      <c r="F7575" s="1"/>
      <c r="G7575"/>
    </row>
    <row r="7576" spans="1:7" x14ac:dyDescent="0.3">
      <c r="A7576"/>
      <c r="B7576"/>
      <c r="C7576"/>
      <c r="D7576" s="145"/>
      <c r="E7576" s="146"/>
      <c r="F7576" s="1"/>
      <c r="G7576"/>
    </row>
    <row r="7577" spans="1:7" x14ac:dyDescent="0.3">
      <c r="A7577"/>
      <c r="B7577"/>
      <c r="C7577"/>
      <c r="D7577" s="145"/>
      <c r="E7577" s="146"/>
      <c r="F7577" s="1"/>
      <c r="G7577"/>
    </row>
    <row r="7578" spans="1:7" x14ac:dyDescent="0.3">
      <c r="A7578"/>
      <c r="B7578"/>
      <c r="C7578"/>
      <c r="D7578" s="145"/>
      <c r="E7578" s="146"/>
      <c r="F7578" s="1"/>
      <c r="G7578"/>
    </row>
    <row r="7579" spans="1:7" x14ac:dyDescent="0.3">
      <c r="A7579"/>
      <c r="B7579"/>
      <c r="C7579"/>
      <c r="D7579" s="145"/>
      <c r="E7579" s="146"/>
      <c r="F7579" s="1"/>
      <c r="G7579"/>
    </row>
    <row r="7580" spans="1:7" x14ac:dyDescent="0.3">
      <c r="A7580"/>
      <c r="B7580"/>
      <c r="C7580"/>
      <c r="D7580" s="145"/>
      <c r="E7580" s="146"/>
      <c r="F7580" s="1"/>
      <c r="G7580"/>
    </row>
    <row r="7581" spans="1:7" x14ac:dyDescent="0.3">
      <c r="A7581"/>
      <c r="B7581"/>
      <c r="C7581"/>
      <c r="D7581" s="145"/>
      <c r="E7581" s="146"/>
      <c r="F7581" s="1"/>
      <c r="G7581"/>
    </row>
    <row r="7582" spans="1:7" x14ac:dyDescent="0.3">
      <c r="A7582"/>
      <c r="B7582"/>
      <c r="C7582"/>
      <c r="D7582" s="145"/>
      <c r="E7582" s="146"/>
      <c r="F7582" s="1"/>
      <c r="G7582"/>
    </row>
    <row r="7583" spans="1:7" x14ac:dyDescent="0.3">
      <c r="A7583"/>
      <c r="B7583"/>
      <c r="C7583"/>
      <c r="D7583" s="145"/>
      <c r="E7583" s="146"/>
      <c r="F7583" s="1"/>
      <c r="G7583"/>
    </row>
    <row r="7584" spans="1:7" x14ac:dyDescent="0.3">
      <c r="A7584"/>
      <c r="B7584"/>
      <c r="C7584"/>
      <c r="D7584" s="145"/>
      <c r="E7584" s="146"/>
      <c r="F7584" s="1"/>
      <c r="G7584"/>
    </row>
    <row r="7585" spans="1:7" x14ac:dyDescent="0.3">
      <c r="A7585"/>
      <c r="B7585"/>
      <c r="C7585"/>
      <c r="D7585" s="145"/>
      <c r="E7585" s="146"/>
      <c r="F7585" s="1"/>
      <c r="G7585"/>
    </row>
    <row r="7586" spans="1:7" x14ac:dyDescent="0.3">
      <c r="A7586"/>
      <c r="B7586"/>
      <c r="C7586"/>
      <c r="D7586" s="145"/>
      <c r="E7586" s="146"/>
      <c r="F7586" s="1"/>
      <c r="G7586"/>
    </row>
    <row r="7587" spans="1:7" x14ac:dyDescent="0.3">
      <c r="A7587"/>
      <c r="B7587"/>
      <c r="C7587"/>
      <c r="D7587" s="145"/>
      <c r="E7587" s="146"/>
      <c r="F7587" s="1"/>
      <c r="G7587"/>
    </row>
    <row r="7588" spans="1:7" x14ac:dyDescent="0.3">
      <c r="A7588"/>
      <c r="B7588"/>
      <c r="C7588"/>
      <c r="D7588" s="145"/>
      <c r="E7588" s="146"/>
      <c r="F7588" s="1"/>
      <c r="G7588"/>
    </row>
    <row r="7589" spans="1:7" x14ac:dyDescent="0.3">
      <c r="A7589"/>
      <c r="B7589"/>
      <c r="C7589"/>
      <c r="D7589" s="145"/>
      <c r="E7589" s="146"/>
      <c r="F7589" s="1"/>
      <c r="G7589"/>
    </row>
    <row r="7590" spans="1:7" x14ac:dyDescent="0.3">
      <c r="A7590"/>
      <c r="B7590"/>
      <c r="C7590"/>
      <c r="D7590" s="145"/>
      <c r="E7590" s="146"/>
      <c r="F7590" s="1"/>
      <c r="G7590"/>
    </row>
    <row r="7591" spans="1:7" x14ac:dyDescent="0.3">
      <c r="A7591"/>
      <c r="B7591"/>
      <c r="C7591"/>
      <c r="D7591" s="145"/>
      <c r="E7591" s="146"/>
      <c r="F7591" s="1"/>
      <c r="G7591"/>
    </row>
    <row r="7592" spans="1:7" x14ac:dyDescent="0.3">
      <c r="A7592"/>
      <c r="B7592"/>
      <c r="C7592"/>
      <c r="D7592" s="145"/>
      <c r="E7592" s="146"/>
      <c r="F7592" s="1"/>
      <c r="G7592"/>
    </row>
    <row r="7593" spans="1:7" x14ac:dyDescent="0.3">
      <c r="A7593"/>
      <c r="B7593"/>
      <c r="C7593"/>
      <c r="D7593" s="145"/>
      <c r="E7593" s="146"/>
      <c r="F7593" s="1"/>
      <c r="G7593"/>
    </row>
    <row r="7594" spans="1:7" x14ac:dyDescent="0.3">
      <c r="A7594"/>
      <c r="B7594"/>
      <c r="C7594"/>
      <c r="D7594" s="145"/>
      <c r="E7594" s="146"/>
      <c r="F7594" s="1"/>
      <c r="G7594"/>
    </row>
    <row r="7595" spans="1:7" x14ac:dyDescent="0.3">
      <c r="A7595"/>
      <c r="B7595"/>
      <c r="C7595"/>
      <c r="D7595" s="145"/>
      <c r="E7595" s="146"/>
      <c r="F7595" s="1"/>
      <c r="G7595"/>
    </row>
    <row r="7596" spans="1:7" x14ac:dyDescent="0.3">
      <c r="A7596"/>
      <c r="B7596"/>
      <c r="C7596"/>
      <c r="D7596" s="145"/>
      <c r="E7596" s="146"/>
      <c r="F7596" s="1"/>
      <c r="G7596"/>
    </row>
    <row r="7597" spans="1:7" x14ac:dyDescent="0.3">
      <c r="A7597"/>
      <c r="B7597"/>
      <c r="C7597"/>
      <c r="D7597" s="145"/>
      <c r="E7597" s="146"/>
      <c r="F7597" s="1"/>
      <c r="G7597"/>
    </row>
    <row r="7598" spans="1:7" x14ac:dyDescent="0.3">
      <c r="A7598"/>
      <c r="B7598"/>
      <c r="C7598"/>
      <c r="D7598" s="145"/>
      <c r="E7598" s="146"/>
      <c r="F7598" s="1"/>
      <c r="G7598"/>
    </row>
    <row r="7599" spans="1:7" x14ac:dyDescent="0.3">
      <c r="A7599"/>
      <c r="B7599"/>
      <c r="C7599"/>
      <c r="D7599" s="145"/>
      <c r="E7599" s="146"/>
      <c r="F7599" s="1"/>
      <c r="G7599"/>
    </row>
    <row r="7600" spans="1:7" x14ac:dyDescent="0.3">
      <c r="A7600"/>
      <c r="B7600"/>
      <c r="C7600"/>
      <c r="D7600" s="145"/>
      <c r="E7600" s="146"/>
      <c r="F7600" s="1"/>
      <c r="G7600"/>
    </row>
    <row r="7601" spans="1:7" x14ac:dyDescent="0.3">
      <c r="A7601"/>
      <c r="B7601"/>
      <c r="C7601"/>
      <c r="D7601" s="145"/>
      <c r="E7601" s="146"/>
      <c r="F7601" s="1"/>
      <c r="G7601"/>
    </row>
    <row r="7602" spans="1:7" x14ac:dyDescent="0.3">
      <c r="A7602"/>
      <c r="B7602"/>
      <c r="C7602"/>
      <c r="D7602" s="145"/>
      <c r="E7602" s="146"/>
      <c r="F7602" s="1"/>
      <c r="G7602"/>
    </row>
    <row r="7603" spans="1:7" x14ac:dyDescent="0.3">
      <c r="A7603"/>
      <c r="B7603"/>
      <c r="C7603"/>
      <c r="D7603" s="145"/>
      <c r="E7603" s="146"/>
      <c r="F7603" s="1"/>
      <c r="G7603"/>
    </row>
    <row r="7604" spans="1:7" x14ac:dyDescent="0.3">
      <c r="A7604"/>
      <c r="B7604"/>
      <c r="C7604"/>
      <c r="D7604" s="145"/>
      <c r="E7604" s="146"/>
      <c r="F7604" s="1"/>
      <c r="G7604"/>
    </row>
    <row r="7605" spans="1:7" x14ac:dyDescent="0.3">
      <c r="A7605"/>
      <c r="B7605"/>
      <c r="C7605"/>
      <c r="D7605" s="145"/>
      <c r="E7605" s="146"/>
      <c r="F7605" s="1"/>
      <c r="G7605"/>
    </row>
    <row r="7606" spans="1:7" x14ac:dyDescent="0.3">
      <c r="A7606"/>
      <c r="B7606"/>
      <c r="C7606"/>
      <c r="D7606" s="145"/>
      <c r="E7606" s="146"/>
      <c r="F7606" s="1"/>
      <c r="G7606"/>
    </row>
    <row r="7607" spans="1:7" x14ac:dyDescent="0.3">
      <c r="A7607"/>
      <c r="B7607"/>
      <c r="C7607"/>
      <c r="D7607" s="145"/>
      <c r="E7607" s="146"/>
      <c r="F7607" s="1"/>
      <c r="G7607"/>
    </row>
    <row r="7608" spans="1:7" x14ac:dyDescent="0.3">
      <c r="A7608"/>
      <c r="B7608"/>
      <c r="C7608"/>
      <c r="D7608" s="145"/>
      <c r="E7608" s="146"/>
      <c r="F7608" s="1"/>
      <c r="G7608"/>
    </row>
    <row r="7609" spans="1:7" x14ac:dyDescent="0.3">
      <c r="A7609"/>
      <c r="B7609"/>
      <c r="C7609"/>
      <c r="D7609" s="145"/>
      <c r="E7609" s="146"/>
      <c r="F7609" s="1"/>
      <c r="G7609"/>
    </row>
    <row r="7610" spans="1:7" x14ac:dyDescent="0.3">
      <c r="A7610"/>
      <c r="B7610"/>
      <c r="C7610"/>
      <c r="D7610" s="145"/>
      <c r="E7610" s="146"/>
      <c r="F7610" s="1"/>
      <c r="G7610"/>
    </row>
    <row r="7611" spans="1:7" x14ac:dyDescent="0.3">
      <c r="A7611"/>
      <c r="B7611"/>
      <c r="C7611"/>
      <c r="D7611" s="145"/>
      <c r="E7611" s="146"/>
      <c r="F7611" s="1"/>
      <c r="G7611"/>
    </row>
    <row r="7612" spans="1:7" x14ac:dyDescent="0.3">
      <c r="A7612"/>
      <c r="B7612"/>
      <c r="C7612"/>
      <c r="D7612" s="145"/>
      <c r="E7612" s="146"/>
      <c r="F7612" s="1"/>
      <c r="G7612"/>
    </row>
    <row r="7613" spans="1:7" x14ac:dyDescent="0.3">
      <c r="A7613"/>
      <c r="B7613"/>
      <c r="C7613"/>
      <c r="D7613" s="145"/>
      <c r="E7613" s="146"/>
      <c r="F7613" s="1"/>
      <c r="G7613"/>
    </row>
    <row r="7614" spans="1:7" x14ac:dyDescent="0.3">
      <c r="A7614"/>
      <c r="B7614"/>
      <c r="C7614"/>
      <c r="D7614" s="145"/>
      <c r="E7614" s="146"/>
      <c r="F7614" s="1"/>
      <c r="G7614"/>
    </row>
    <row r="7615" spans="1:7" x14ac:dyDescent="0.3">
      <c r="A7615"/>
      <c r="B7615"/>
      <c r="C7615"/>
      <c r="D7615" s="145"/>
      <c r="E7615" s="146"/>
      <c r="F7615" s="1"/>
      <c r="G7615"/>
    </row>
    <row r="7616" spans="1:7" x14ac:dyDescent="0.3">
      <c r="A7616"/>
      <c r="B7616"/>
      <c r="C7616"/>
      <c r="D7616" s="145"/>
      <c r="E7616" s="146"/>
      <c r="F7616" s="1"/>
      <c r="G7616"/>
    </row>
    <row r="7617" spans="1:7" x14ac:dyDescent="0.3">
      <c r="A7617"/>
      <c r="B7617"/>
      <c r="C7617"/>
      <c r="D7617" s="145"/>
      <c r="E7617" s="146"/>
      <c r="F7617" s="1"/>
      <c r="G7617"/>
    </row>
    <row r="7618" spans="1:7" x14ac:dyDescent="0.3">
      <c r="A7618"/>
      <c r="B7618"/>
      <c r="C7618"/>
      <c r="D7618" s="145"/>
      <c r="E7618" s="146"/>
      <c r="F7618" s="1"/>
      <c r="G7618"/>
    </row>
    <row r="7619" spans="1:7" x14ac:dyDescent="0.3">
      <c r="A7619"/>
      <c r="B7619"/>
      <c r="C7619"/>
      <c r="D7619" s="145"/>
      <c r="E7619" s="146"/>
      <c r="F7619" s="1"/>
      <c r="G7619"/>
    </row>
    <row r="7620" spans="1:7" x14ac:dyDescent="0.3">
      <c r="A7620"/>
      <c r="B7620"/>
      <c r="C7620"/>
      <c r="D7620" s="145"/>
      <c r="E7620" s="146"/>
      <c r="F7620" s="1"/>
      <c r="G7620"/>
    </row>
    <row r="7621" spans="1:7" x14ac:dyDescent="0.3">
      <c r="A7621"/>
      <c r="B7621"/>
      <c r="C7621"/>
      <c r="D7621" s="145"/>
      <c r="E7621" s="146"/>
      <c r="F7621" s="1"/>
      <c r="G7621"/>
    </row>
    <row r="7622" spans="1:7" x14ac:dyDescent="0.3">
      <c r="A7622"/>
      <c r="B7622"/>
      <c r="C7622"/>
      <c r="D7622" s="145"/>
      <c r="E7622" s="146"/>
      <c r="F7622" s="1"/>
      <c r="G7622"/>
    </row>
    <row r="7623" spans="1:7" x14ac:dyDescent="0.3">
      <c r="A7623"/>
      <c r="B7623"/>
      <c r="C7623"/>
      <c r="D7623" s="145"/>
      <c r="E7623" s="146"/>
      <c r="F7623" s="1"/>
      <c r="G7623"/>
    </row>
    <row r="7624" spans="1:7" x14ac:dyDescent="0.3">
      <c r="A7624"/>
      <c r="B7624"/>
      <c r="C7624"/>
      <c r="D7624" s="145"/>
      <c r="E7624" s="146"/>
      <c r="F7624" s="1"/>
      <c r="G7624"/>
    </row>
    <row r="7625" spans="1:7" x14ac:dyDescent="0.3">
      <c r="A7625"/>
      <c r="B7625"/>
      <c r="C7625"/>
      <c r="D7625" s="145"/>
      <c r="E7625" s="146"/>
      <c r="F7625" s="1"/>
      <c r="G7625"/>
    </row>
    <row r="7626" spans="1:7" x14ac:dyDescent="0.3">
      <c r="A7626"/>
      <c r="B7626"/>
      <c r="C7626"/>
      <c r="D7626" s="145"/>
      <c r="E7626" s="146"/>
      <c r="F7626" s="1"/>
      <c r="G7626"/>
    </row>
    <row r="7627" spans="1:7" x14ac:dyDescent="0.3">
      <c r="A7627"/>
      <c r="B7627"/>
      <c r="C7627"/>
      <c r="D7627" s="145"/>
      <c r="E7627" s="146"/>
      <c r="F7627" s="1"/>
      <c r="G7627"/>
    </row>
    <row r="7628" spans="1:7" x14ac:dyDescent="0.3">
      <c r="A7628"/>
      <c r="B7628"/>
      <c r="C7628"/>
      <c r="D7628" s="145"/>
      <c r="E7628" s="146"/>
      <c r="F7628" s="1"/>
      <c r="G7628"/>
    </row>
    <row r="7629" spans="1:7" x14ac:dyDescent="0.3">
      <c r="A7629"/>
      <c r="B7629"/>
      <c r="C7629"/>
      <c r="D7629" s="145"/>
      <c r="E7629" s="146"/>
      <c r="F7629" s="1"/>
      <c r="G7629"/>
    </row>
    <row r="7630" spans="1:7" x14ac:dyDescent="0.3">
      <c r="A7630"/>
      <c r="B7630"/>
      <c r="C7630"/>
      <c r="D7630" s="145"/>
      <c r="E7630" s="146"/>
      <c r="F7630" s="1"/>
      <c r="G7630"/>
    </row>
    <row r="7631" spans="1:7" x14ac:dyDescent="0.3">
      <c r="A7631"/>
      <c r="B7631"/>
      <c r="C7631"/>
      <c r="D7631" s="145"/>
      <c r="E7631" s="146"/>
      <c r="F7631" s="1"/>
      <c r="G7631"/>
    </row>
    <row r="7632" spans="1:7" x14ac:dyDescent="0.3">
      <c r="A7632"/>
      <c r="B7632"/>
      <c r="C7632"/>
      <c r="D7632" s="145"/>
      <c r="E7632" s="146"/>
      <c r="F7632" s="1"/>
      <c r="G7632"/>
    </row>
    <row r="7633" spans="1:7" x14ac:dyDescent="0.3">
      <c r="A7633"/>
      <c r="B7633"/>
      <c r="C7633"/>
      <c r="D7633" s="145"/>
      <c r="E7633" s="146"/>
      <c r="F7633" s="1"/>
      <c r="G7633"/>
    </row>
    <row r="7634" spans="1:7" x14ac:dyDescent="0.3">
      <c r="A7634"/>
      <c r="B7634"/>
      <c r="C7634"/>
      <c r="D7634" s="145"/>
      <c r="E7634" s="146"/>
      <c r="F7634" s="1"/>
      <c r="G7634"/>
    </row>
    <row r="7635" spans="1:7" x14ac:dyDescent="0.3">
      <c r="A7635"/>
      <c r="B7635"/>
      <c r="C7635"/>
      <c r="D7635" s="145"/>
      <c r="E7635" s="146"/>
      <c r="F7635" s="1"/>
      <c r="G7635"/>
    </row>
    <row r="7636" spans="1:7" x14ac:dyDescent="0.3">
      <c r="A7636"/>
      <c r="B7636"/>
      <c r="C7636"/>
      <c r="D7636" s="145"/>
      <c r="E7636" s="146"/>
      <c r="F7636" s="1"/>
      <c r="G7636"/>
    </row>
    <row r="7637" spans="1:7" x14ac:dyDescent="0.3">
      <c r="A7637"/>
      <c r="B7637"/>
      <c r="C7637"/>
      <c r="D7637" s="145"/>
      <c r="E7637" s="146"/>
      <c r="F7637" s="1"/>
      <c r="G7637"/>
    </row>
    <row r="7638" spans="1:7" x14ac:dyDescent="0.3">
      <c r="A7638"/>
      <c r="B7638"/>
      <c r="C7638"/>
      <c r="D7638" s="145"/>
      <c r="E7638" s="146"/>
      <c r="F7638" s="1"/>
      <c r="G7638"/>
    </row>
    <row r="7639" spans="1:7" x14ac:dyDescent="0.3">
      <c r="A7639"/>
      <c r="B7639"/>
      <c r="C7639"/>
      <c r="D7639" s="145"/>
      <c r="E7639" s="146"/>
      <c r="F7639" s="1"/>
      <c r="G7639"/>
    </row>
    <row r="7640" spans="1:7" x14ac:dyDescent="0.3">
      <c r="A7640"/>
      <c r="B7640"/>
      <c r="C7640"/>
      <c r="D7640" s="145"/>
      <c r="E7640" s="146"/>
      <c r="F7640" s="1"/>
      <c r="G7640"/>
    </row>
    <row r="7641" spans="1:7" x14ac:dyDescent="0.3">
      <c r="A7641"/>
      <c r="B7641"/>
      <c r="C7641"/>
      <c r="D7641" s="145"/>
      <c r="E7641" s="146"/>
      <c r="F7641" s="1"/>
      <c r="G7641"/>
    </row>
    <row r="7642" spans="1:7" x14ac:dyDescent="0.3">
      <c r="A7642"/>
      <c r="B7642"/>
      <c r="C7642"/>
      <c r="D7642" s="145"/>
      <c r="E7642" s="146"/>
      <c r="F7642" s="1"/>
      <c r="G7642"/>
    </row>
    <row r="7643" spans="1:7" x14ac:dyDescent="0.3">
      <c r="A7643"/>
      <c r="B7643"/>
      <c r="C7643"/>
      <c r="D7643" s="145"/>
      <c r="E7643" s="146"/>
      <c r="F7643" s="1"/>
      <c r="G7643"/>
    </row>
    <row r="7644" spans="1:7" x14ac:dyDescent="0.3">
      <c r="A7644"/>
      <c r="B7644"/>
      <c r="C7644"/>
      <c r="D7644" s="145"/>
      <c r="E7644" s="146"/>
      <c r="F7644" s="1"/>
      <c r="G7644"/>
    </row>
    <row r="7645" spans="1:7" x14ac:dyDescent="0.3">
      <c r="A7645"/>
      <c r="B7645"/>
      <c r="C7645"/>
      <c r="D7645" s="145"/>
      <c r="E7645" s="146"/>
      <c r="F7645" s="1"/>
      <c r="G7645"/>
    </row>
    <row r="7646" spans="1:7" x14ac:dyDescent="0.3">
      <c r="A7646"/>
      <c r="B7646"/>
      <c r="C7646"/>
      <c r="D7646" s="145"/>
      <c r="E7646" s="146"/>
      <c r="F7646" s="1"/>
      <c r="G7646"/>
    </row>
    <row r="7647" spans="1:7" x14ac:dyDescent="0.3">
      <c r="A7647"/>
      <c r="B7647"/>
      <c r="C7647"/>
      <c r="D7647" s="145"/>
      <c r="E7647" s="146"/>
      <c r="F7647" s="1"/>
      <c r="G7647"/>
    </row>
    <row r="7648" spans="1:7" x14ac:dyDescent="0.3">
      <c r="A7648"/>
      <c r="B7648"/>
      <c r="C7648"/>
      <c r="D7648" s="145"/>
      <c r="E7648" s="146"/>
      <c r="F7648" s="1"/>
      <c r="G7648"/>
    </row>
    <row r="7649" spans="1:7" x14ac:dyDescent="0.3">
      <c r="A7649"/>
      <c r="B7649"/>
      <c r="C7649"/>
      <c r="D7649" s="145"/>
      <c r="E7649" s="146"/>
      <c r="F7649" s="1"/>
      <c r="G7649"/>
    </row>
    <row r="7650" spans="1:7" x14ac:dyDescent="0.3">
      <c r="A7650"/>
      <c r="B7650"/>
      <c r="C7650"/>
      <c r="D7650" s="145"/>
      <c r="E7650" s="146"/>
      <c r="F7650" s="1"/>
      <c r="G7650"/>
    </row>
    <row r="7651" spans="1:7" x14ac:dyDescent="0.3">
      <c r="A7651"/>
      <c r="B7651"/>
      <c r="C7651"/>
      <c r="D7651" s="145"/>
      <c r="E7651" s="146"/>
      <c r="F7651" s="1"/>
      <c r="G7651"/>
    </row>
    <row r="7652" spans="1:7" x14ac:dyDescent="0.3">
      <c r="A7652"/>
      <c r="B7652"/>
      <c r="C7652"/>
      <c r="D7652" s="145"/>
      <c r="E7652" s="146"/>
      <c r="F7652" s="1"/>
      <c r="G7652"/>
    </row>
    <row r="7653" spans="1:7" x14ac:dyDescent="0.3">
      <c r="A7653"/>
      <c r="B7653"/>
      <c r="C7653"/>
      <c r="D7653" s="145"/>
      <c r="E7653" s="146"/>
      <c r="F7653" s="1"/>
      <c r="G7653"/>
    </row>
    <row r="7654" spans="1:7" x14ac:dyDescent="0.3">
      <c r="A7654"/>
      <c r="B7654"/>
      <c r="C7654"/>
      <c r="D7654" s="145"/>
      <c r="E7654" s="146"/>
      <c r="F7654" s="1"/>
      <c r="G7654"/>
    </row>
    <row r="7655" spans="1:7" x14ac:dyDescent="0.3">
      <c r="A7655"/>
      <c r="B7655"/>
      <c r="C7655"/>
      <c r="D7655" s="145"/>
      <c r="E7655" s="146"/>
      <c r="F7655" s="1"/>
      <c r="G7655"/>
    </row>
    <row r="7656" spans="1:7" x14ac:dyDescent="0.3">
      <c r="A7656"/>
      <c r="B7656"/>
      <c r="C7656"/>
      <c r="D7656" s="145"/>
      <c r="E7656" s="146"/>
      <c r="F7656" s="1"/>
      <c r="G7656"/>
    </row>
    <row r="7657" spans="1:7" x14ac:dyDescent="0.3">
      <c r="A7657"/>
      <c r="B7657"/>
      <c r="C7657"/>
      <c r="D7657" s="145"/>
      <c r="E7657" s="146"/>
      <c r="F7657" s="1"/>
      <c r="G7657"/>
    </row>
    <row r="7658" spans="1:7" x14ac:dyDescent="0.3">
      <c r="A7658"/>
      <c r="B7658"/>
      <c r="C7658"/>
      <c r="D7658" s="145"/>
      <c r="E7658" s="146"/>
      <c r="F7658" s="1"/>
      <c r="G7658"/>
    </row>
    <row r="7659" spans="1:7" x14ac:dyDescent="0.3">
      <c r="A7659"/>
      <c r="B7659"/>
      <c r="C7659"/>
      <c r="D7659" s="145"/>
      <c r="E7659" s="146"/>
      <c r="F7659" s="1"/>
      <c r="G7659"/>
    </row>
    <row r="7660" spans="1:7" x14ac:dyDescent="0.3">
      <c r="A7660"/>
      <c r="B7660"/>
      <c r="C7660"/>
      <c r="D7660" s="145"/>
      <c r="E7660" s="146"/>
      <c r="F7660" s="1"/>
      <c r="G7660"/>
    </row>
    <row r="7661" spans="1:7" x14ac:dyDescent="0.3">
      <c r="A7661"/>
      <c r="B7661"/>
      <c r="C7661"/>
      <c r="D7661" s="145"/>
      <c r="E7661" s="146"/>
      <c r="F7661" s="1"/>
      <c r="G7661"/>
    </row>
    <row r="7662" spans="1:7" x14ac:dyDescent="0.3">
      <c r="A7662"/>
      <c r="B7662"/>
      <c r="C7662"/>
      <c r="D7662" s="145"/>
      <c r="E7662" s="146"/>
      <c r="F7662" s="1"/>
      <c r="G7662"/>
    </row>
    <row r="7663" spans="1:7" x14ac:dyDescent="0.3">
      <c r="A7663"/>
      <c r="B7663"/>
      <c r="C7663"/>
      <c r="D7663" s="145"/>
      <c r="E7663" s="146"/>
      <c r="F7663" s="1"/>
      <c r="G7663"/>
    </row>
    <row r="7664" spans="1:7" x14ac:dyDescent="0.3">
      <c r="A7664"/>
      <c r="B7664"/>
      <c r="C7664"/>
      <c r="D7664" s="145"/>
      <c r="E7664" s="146"/>
      <c r="F7664" s="1"/>
      <c r="G7664"/>
    </row>
    <row r="7665" spans="1:7" x14ac:dyDescent="0.3">
      <c r="A7665"/>
      <c r="B7665"/>
      <c r="C7665"/>
      <c r="D7665" s="145"/>
      <c r="E7665" s="146"/>
      <c r="F7665" s="1"/>
      <c r="G7665"/>
    </row>
    <row r="7666" spans="1:7" x14ac:dyDescent="0.3">
      <c r="A7666"/>
      <c r="B7666"/>
      <c r="C7666"/>
      <c r="D7666" s="145"/>
      <c r="E7666" s="146"/>
      <c r="F7666" s="1"/>
      <c r="G7666"/>
    </row>
    <row r="7667" spans="1:7" x14ac:dyDescent="0.3">
      <c r="A7667"/>
      <c r="B7667"/>
      <c r="C7667"/>
      <c r="D7667" s="145"/>
      <c r="E7667" s="146"/>
      <c r="F7667" s="1"/>
      <c r="G7667"/>
    </row>
    <row r="7668" spans="1:7" x14ac:dyDescent="0.3">
      <c r="A7668"/>
      <c r="B7668"/>
      <c r="C7668"/>
      <c r="D7668" s="145"/>
      <c r="E7668" s="146"/>
      <c r="F7668" s="1"/>
      <c r="G7668"/>
    </row>
    <row r="7669" spans="1:7" x14ac:dyDescent="0.3">
      <c r="A7669"/>
      <c r="B7669"/>
      <c r="C7669"/>
      <c r="D7669" s="145"/>
      <c r="E7669" s="146"/>
      <c r="F7669" s="1"/>
      <c r="G7669"/>
    </row>
    <row r="7670" spans="1:7" x14ac:dyDescent="0.3">
      <c r="A7670"/>
      <c r="B7670"/>
      <c r="C7670"/>
      <c r="D7670" s="145"/>
      <c r="E7670" s="146"/>
      <c r="F7670" s="1"/>
      <c r="G7670"/>
    </row>
    <row r="7671" spans="1:7" x14ac:dyDescent="0.3">
      <c r="A7671"/>
      <c r="B7671"/>
      <c r="C7671"/>
      <c r="D7671" s="145"/>
      <c r="E7671" s="146"/>
      <c r="F7671" s="1"/>
      <c r="G7671"/>
    </row>
    <row r="7672" spans="1:7" x14ac:dyDescent="0.3">
      <c r="A7672"/>
      <c r="B7672"/>
      <c r="C7672"/>
      <c r="D7672" s="145"/>
      <c r="E7672" s="146"/>
      <c r="F7672" s="1"/>
      <c r="G7672"/>
    </row>
    <row r="7673" spans="1:7" x14ac:dyDescent="0.3">
      <c r="A7673"/>
      <c r="B7673"/>
      <c r="C7673"/>
      <c r="D7673" s="145"/>
      <c r="E7673" s="146"/>
      <c r="F7673" s="1"/>
      <c r="G7673"/>
    </row>
    <row r="7674" spans="1:7" x14ac:dyDescent="0.3">
      <c r="A7674"/>
      <c r="B7674"/>
      <c r="C7674"/>
      <c r="D7674" s="145"/>
      <c r="E7674" s="146"/>
      <c r="F7674" s="1"/>
      <c r="G7674"/>
    </row>
    <row r="7675" spans="1:7" x14ac:dyDescent="0.3">
      <c r="A7675"/>
      <c r="B7675"/>
      <c r="C7675"/>
      <c r="D7675" s="145"/>
      <c r="E7675" s="146"/>
      <c r="F7675" s="1"/>
      <c r="G7675"/>
    </row>
    <row r="7676" spans="1:7" x14ac:dyDescent="0.3">
      <c r="A7676"/>
      <c r="B7676"/>
      <c r="C7676"/>
      <c r="D7676" s="145"/>
      <c r="E7676" s="146"/>
      <c r="F7676" s="1"/>
      <c r="G7676"/>
    </row>
    <row r="7677" spans="1:7" x14ac:dyDescent="0.3">
      <c r="A7677"/>
      <c r="B7677"/>
      <c r="C7677"/>
      <c r="D7677" s="145"/>
      <c r="E7677" s="146"/>
      <c r="F7677" s="1"/>
      <c r="G7677"/>
    </row>
    <row r="7678" spans="1:7" x14ac:dyDescent="0.3">
      <c r="A7678"/>
      <c r="B7678"/>
      <c r="C7678"/>
      <c r="D7678" s="145"/>
      <c r="E7678" s="146"/>
      <c r="F7678" s="1"/>
      <c r="G7678"/>
    </row>
    <row r="7679" spans="1:7" x14ac:dyDescent="0.3">
      <c r="A7679"/>
      <c r="B7679"/>
      <c r="C7679"/>
      <c r="D7679" s="145"/>
      <c r="E7679" s="146"/>
      <c r="F7679" s="1"/>
      <c r="G7679"/>
    </row>
    <row r="7680" spans="1:7" x14ac:dyDescent="0.3">
      <c r="A7680"/>
      <c r="B7680"/>
      <c r="C7680"/>
      <c r="D7680" s="145"/>
      <c r="E7680" s="146"/>
      <c r="F7680" s="1"/>
      <c r="G7680"/>
    </row>
    <row r="7681" spans="1:7" x14ac:dyDescent="0.3">
      <c r="A7681"/>
      <c r="B7681"/>
      <c r="C7681"/>
      <c r="D7681" s="145"/>
      <c r="E7681" s="146"/>
      <c r="F7681" s="1"/>
      <c r="G7681"/>
    </row>
    <row r="7682" spans="1:7" x14ac:dyDescent="0.3">
      <c r="A7682"/>
      <c r="B7682"/>
      <c r="C7682"/>
      <c r="D7682" s="145"/>
      <c r="E7682" s="146"/>
      <c r="F7682" s="1"/>
      <c r="G7682"/>
    </row>
    <row r="7683" spans="1:7" x14ac:dyDescent="0.3">
      <c r="A7683"/>
      <c r="B7683"/>
      <c r="C7683"/>
      <c r="D7683" s="145"/>
      <c r="E7683" s="146"/>
      <c r="F7683" s="1"/>
      <c r="G7683"/>
    </row>
    <row r="7684" spans="1:7" x14ac:dyDescent="0.3">
      <c r="A7684"/>
      <c r="B7684"/>
      <c r="C7684"/>
      <c r="D7684" s="145"/>
      <c r="E7684" s="146"/>
      <c r="F7684" s="1"/>
      <c r="G7684"/>
    </row>
    <row r="7685" spans="1:7" x14ac:dyDescent="0.3">
      <c r="A7685"/>
      <c r="B7685"/>
      <c r="C7685"/>
      <c r="D7685" s="145"/>
      <c r="E7685" s="146"/>
      <c r="F7685" s="1"/>
      <c r="G7685"/>
    </row>
    <row r="7686" spans="1:7" x14ac:dyDescent="0.3">
      <c r="A7686"/>
      <c r="B7686"/>
      <c r="C7686"/>
      <c r="D7686" s="145"/>
      <c r="E7686" s="146"/>
      <c r="F7686" s="1"/>
      <c r="G7686"/>
    </row>
    <row r="7687" spans="1:7" x14ac:dyDescent="0.3">
      <c r="A7687"/>
      <c r="B7687"/>
      <c r="C7687"/>
      <c r="D7687" s="145"/>
      <c r="E7687" s="146"/>
      <c r="F7687" s="1"/>
      <c r="G7687"/>
    </row>
    <row r="7688" spans="1:7" x14ac:dyDescent="0.3">
      <c r="A7688"/>
      <c r="B7688"/>
      <c r="C7688"/>
      <c r="D7688" s="145"/>
      <c r="E7688" s="146"/>
      <c r="F7688" s="1"/>
      <c r="G7688"/>
    </row>
    <row r="7689" spans="1:7" x14ac:dyDescent="0.3">
      <c r="A7689"/>
      <c r="B7689"/>
      <c r="C7689"/>
      <c r="D7689" s="145"/>
      <c r="E7689" s="146"/>
      <c r="F7689" s="1"/>
      <c r="G7689"/>
    </row>
    <row r="7690" spans="1:7" x14ac:dyDescent="0.3">
      <c r="A7690"/>
      <c r="B7690"/>
      <c r="C7690"/>
      <c r="D7690" s="145"/>
      <c r="E7690" s="146"/>
      <c r="F7690" s="1"/>
      <c r="G7690"/>
    </row>
    <row r="7691" spans="1:7" x14ac:dyDescent="0.3">
      <c r="A7691"/>
      <c r="B7691"/>
      <c r="C7691"/>
      <c r="D7691" s="145"/>
      <c r="E7691" s="146"/>
      <c r="F7691" s="1"/>
      <c r="G7691"/>
    </row>
    <row r="7692" spans="1:7" x14ac:dyDescent="0.3">
      <c r="A7692"/>
      <c r="B7692"/>
      <c r="C7692"/>
      <c r="D7692" s="145"/>
      <c r="E7692" s="146"/>
      <c r="F7692" s="1"/>
      <c r="G7692"/>
    </row>
    <row r="7693" spans="1:7" x14ac:dyDescent="0.3">
      <c r="A7693"/>
      <c r="B7693"/>
      <c r="C7693"/>
      <c r="D7693" s="145"/>
      <c r="E7693" s="146"/>
      <c r="F7693" s="1"/>
      <c r="G7693"/>
    </row>
    <row r="7694" spans="1:7" x14ac:dyDescent="0.3">
      <c r="A7694"/>
      <c r="B7694"/>
      <c r="C7694"/>
      <c r="D7694" s="145"/>
      <c r="E7694" s="146"/>
      <c r="F7694" s="1"/>
      <c r="G7694"/>
    </row>
    <row r="7695" spans="1:7" x14ac:dyDescent="0.3">
      <c r="A7695"/>
      <c r="B7695"/>
      <c r="C7695"/>
      <c r="D7695" s="145"/>
      <c r="E7695" s="146"/>
      <c r="F7695" s="1"/>
      <c r="G7695"/>
    </row>
    <row r="7696" spans="1:7" x14ac:dyDescent="0.3">
      <c r="A7696"/>
      <c r="B7696"/>
      <c r="C7696"/>
      <c r="D7696" s="145"/>
      <c r="E7696" s="146"/>
      <c r="F7696" s="1"/>
      <c r="G7696"/>
    </row>
    <row r="7697" spans="1:7" x14ac:dyDescent="0.3">
      <c r="A7697"/>
      <c r="B7697"/>
      <c r="C7697"/>
      <c r="D7697" s="145"/>
      <c r="E7697" s="146"/>
      <c r="F7697" s="1"/>
      <c r="G7697"/>
    </row>
    <row r="7698" spans="1:7" x14ac:dyDescent="0.3">
      <c r="A7698"/>
      <c r="B7698"/>
      <c r="C7698"/>
      <c r="D7698" s="145"/>
      <c r="E7698" s="146"/>
      <c r="F7698" s="1"/>
      <c r="G7698"/>
    </row>
    <row r="7699" spans="1:7" x14ac:dyDescent="0.3">
      <c r="A7699"/>
      <c r="B7699"/>
      <c r="C7699"/>
      <c r="D7699" s="145"/>
      <c r="E7699" s="146"/>
      <c r="F7699" s="1"/>
      <c r="G7699"/>
    </row>
    <row r="7700" spans="1:7" x14ac:dyDescent="0.3">
      <c r="A7700"/>
      <c r="B7700"/>
      <c r="C7700"/>
      <c r="D7700" s="145"/>
      <c r="E7700" s="146"/>
      <c r="F7700" s="1"/>
      <c r="G7700"/>
    </row>
    <row r="7701" spans="1:7" x14ac:dyDescent="0.3">
      <c r="A7701"/>
      <c r="B7701"/>
      <c r="C7701"/>
      <c r="D7701" s="145"/>
      <c r="E7701" s="146"/>
      <c r="F7701" s="1"/>
      <c r="G7701"/>
    </row>
    <row r="7702" spans="1:7" x14ac:dyDescent="0.3">
      <c r="A7702"/>
      <c r="B7702"/>
      <c r="C7702"/>
      <c r="D7702" s="145"/>
      <c r="E7702" s="146"/>
      <c r="F7702" s="1"/>
      <c r="G7702"/>
    </row>
    <row r="7703" spans="1:7" x14ac:dyDescent="0.3">
      <c r="A7703"/>
      <c r="B7703"/>
      <c r="C7703"/>
      <c r="D7703" s="145"/>
      <c r="E7703" s="146"/>
      <c r="F7703" s="1"/>
      <c r="G7703"/>
    </row>
    <row r="7704" spans="1:7" x14ac:dyDescent="0.3">
      <c r="A7704"/>
      <c r="B7704"/>
      <c r="C7704"/>
      <c r="D7704" s="145"/>
      <c r="E7704" s="146"/>
      <c r="F7704" s="1"/>
      <c r="G7704"/>
    </row>
    <row r="7705" spans="1:7" x14ac:dyDescent="0.3">
      <c r="A7705"/>
      <c r="B7705"/>
      <c r="C7705"/>
      <c r="D7705" s="145"/>
      <c r="E7705" s="146"/>
      <c r="F7705" s="1"/>
      <c r="G7705"/>
    </row>
    <row r="7706" spans="1:7" x14ac:dyDescent="0.3">
      <c r="A7706"/>
      <c r="B7706"/>
      <c r="C7706"/>
      <c r="D7706" s="145"/>
      <c r="E7706" s="146"/>
      <c r="F7706" s="1"/>
      <c r="G7706"/>
    </row>
    <row r="7707" spans="1:7" x14ac:dyDescent="0.3">
      <c r="A7707"/>
      <c r="B7707"/>
      <c r="C7707"/>
      <c r="D7707" s="145"/>
      <c r="E7707" s="146"/>
      <c r="F7707" s="1"/>
      <c r="G7707"/>
    </row>
    <row r="7708" spans="1:7" x14ac:dyDescent="0.3">
      <c r="A7708"/>
      <c r="B7708"/>
      <c r="C7708"/>
      <c r="D7708" s="145"/>
      <c r="E7708" s="146"/>
      <c r="F7708" s="1"/>
      <c r="G7708"/>
    </row>
    <row r="7709" spans="1:7" x14ac:dyDescent="0.3">
      <c r="A7709"/>
      <c r="B7709"/>
      <c r="C7709"/>
      <c r="D7709" s="145"/>
      <c r="E7709" s="146"/>
      <c r="F7709" s="1"/>
      <c r="G7709"/>
    </row>
    <row r="7710" spans="1:7" x14ac:dyDescent="0.3">
      <c r="A7710"/>
      <c r="B7710"/>
      <c r="C7710"/>
      <c r="D7710" s="145"/>
      <c r="E7710" s="146"/>
      <c r="F7710" s="1"/>
      <c r="G7710"/>
    </row>
    <row r="7711" spans="1:7" x14ac:dyDescent="0.3">
      <c r="A7711"/>
      <c r="B7711"/>
      <c r="C7711"/>
      <c r="D7711" s="145"/>
      <c r="E7711" s="146"/>
      <c r="F7711" s="1"/>
      <c r="G7711"/>
    </row>
    <row r="7712" spans="1:7" x14ac:dyDescent="0.3">
      <c r="A7712"/>
      <c r="B7712"/>
      <c r="C7712"/>
      <c r="D7712" s="145"/>
      <c r="E7712" s="146"/>
      <c r="F7712" s="1"/>
      <c r="G7712"/>
    </row>
    <row r="7713" spans="1:7" x14ac:dyDescent="0.3">
      <c r="A7713"/>
      <c r="B7713"/>
      <c r="C7713"/>
      <c r="D7713" s="145"/>
      <c r="E7713" s="146"/>
      <c r="F7713" s="1"/>
      <c r="G7713"/>
    </row>
    <row r="7714" spans="1:7" x14ac:dyDescent="0.3">
      <c r="A7714"/>
      <c r="B7714"/>
      <c r="C7714"/>
      <c r="D7714" s="145"/>
      <c r="E7714" s="146"/>
      <c r="F7714" s="1"/>
      <c r="G7714"/>
    </row>
    <row r="7715" spans="1:7" x14ac:dyDescent="0.3">
      <c r="A7715"/>
      <c r="B7715"/>
      <c r="C7715"/>
      <c r="D7715" s="145"/>
      <c r="E7715" s="146"/>
      <c r="F7715" s="1"/>
      <c r="G7715"/>
    </row>
    <row r="7716" spans="1:7" x14ac:dyDescent="0.3">
      <c r="A7716"/>
      <c r="B7716"/>
      <c r="C7716"/>
      <c r="D7716" s="145"/>
      <c r="E7716" s="146"/>
      <c r="F7716" s="1"/>
      <c r="G7716"/>
    </row>
    <row r="7717" spans="1:7" x14ac:dyDescent="0.3">
      <c r="A7717"/>
      <c r="B7717"/>
      <c r="C7717"/>
      <c r="D7717" s="145"/>
      <c r="E7717" s="146"/>
      <c r="F7717" s="1"/>
      <c r="G7717"/>
    </row>
    <row r="7718" spans="1:7" x14ac:dyDescent="0.3">
      <c r="A7718"/>
      <c r="B7718"/>
      <c r="C7718"/>
      <c r="D7718" s="145"/>
      <c r="E7718" s="146"/>
      <c r="F7718" s="1"/>
      <c r="G7718"/>
    </row>
    <row r="7719" spans="1:7" x14ac:dyDescent="0.3">
      <c r="A7719"/>
      <c r="B7719"/>
      <c r="C7719"/>
      <c r="D7719" s="145"/>
      <c r="E7719" s="146"/>
      <c r="F7719" s="1"/>
      <c r="G7719"/>
    </row>
    <row r="7720" spans="1:7" x14ac:dyDescent="0.3">
      <c r="A7720"/>
      <c r="B7720"/>
      <c r="C7720"/>
      <c r="D7720" s="145"/>
      <c r="E7720" s="146"/>
      <c r="F7720" s="1"/>
      <c r="G7720"/>
    </row>
    <row r="7721" spans="1:7" x14ac:dyDescent="0.3">
      <c r="A7721"/>
      <c r="B7721"/>
      <c r="C7721"/>
      <c r="D7721" s="145"/>
      <c r="E7721" s="146"/>
      <c r="F7721" s="1"/>
      <c r="G7721"/>
    </row>
    <row r="7722" spans="1:7" x14ac:dyDescent="0.3">
      <c r="A7722"/>
      <c r="B7722"/>
      <c r="C7722"/>
      <c r="D7722" s="145"/>
      <c r="E7722" s="146"/>
      <c r="F7722" s="1"/>
      <c r="G7722"/>
    </row>
    <row r="7723" spans="1:7" x14ac:dyDescent="0.3">
      <c r="A7723"/>
      <c r="B7723"/>
      <c r="C7723"/>
      <c r="D7723" s="145"/>
      <c r="E7723" s="146"/>
      <c r="F7723" s="1"/>
      <c r="G7723"/>
    </row>
    <row r="7724" spans="1:7" x14ac:dyDescent="0.3">
      <c r="A7724"/>
      <c r="B7724"/>
      <c r="C7724"/>
      <c r="D7724" s="145"/>
      <c r="E7724" s="146"/>
      <c r="F7724" s="1"/>
      <c r="G7724"/>
    </row>
    <row r="7725" spans="1:7" x14ac:dyDescent="0.3">
      <c r="A7725"/>
      <c r="B7725"/>
      <c r="C7725"/>
      <c r="D7725" s="145"/>
      <c r="E7725" s="146"/>
      <c r="F7725" s="1"/>
      <c r="G7725"/>
    </row>
    <row r="7726" spans="1:7" x14ac:dyDescent="0.3">
      <c r="A7726"/>
      <c r="B7726"/>
      <c r="C7726"/>
      <c r="D7726" s="145"/>
      <c r="E7726" s="146"/>
      <c r="F7726" s="1"/>
      <c r="G7726"/>
    </row>
    <row r="7727" spans="1:7" x14ac:dyDescent="0.3">
      <c r="A7727"/>
      <c r="B7727"/>
      <c r="C7727"/>
      <c r="D7727" s="145"/>
      <c r="E7727" s="146"/>
      <c r="F7727" s="1"/>
      <c r="G7727"/>
    </row>
    <row r="7728" spans="1:7" x14ac:dyDescent="0.3">
      <c r="A7728"/>
      <c r="B7728"/>
      <c r="C7728"/>
      <c r="D7728" s="145"/>
      <c r="E7728" s="146"/>
      <c r="F7728" s="1"/>
      <c r="G7728"/>
    </row>
    <row r="7729" spans="1:7" x14ac:dyDescent="0.3">
      <c r="A7729"/>
      <c r="B7729"/>
      <c r="C7729"/>
      <c r="D7729" s="145"/>
      <c r="E7729" s="146"/>
      <c r="F7729" s="1"/>
      <c r="G7729"/>
    </row>
    <row r="7730" spans="1:7" x14ac:dyDescent="0.3">
      <c r="A7730"/>
      <c r="B7730"/>
      <c r="C7730"/>
      <c r="D7730" s="145"/>
      <c r="E7730" s="146"/>
      <c r="F7730" s="1"/>
      <c r="G7730"/>
    </row>
    <row r="7731" spans="1:7" x14ac:dyDescent="0.3">
      <c r="A7731"/>
      <c r="B7731"/>
      <c r="C7731"/>
      <c r="D7731" s="145"/>
      <c r="E7731" s="146"/>
      <c r="F7731" s="1"/>
      <c r="G7731"/>
    </row>
    <row r="7732" spans="1:7" x14ac:dyDescent="0.3">
      <c r="A7732"/>
      <c r="B7732"/>
      <c r="C7732"/>
      <c r="D7732" s="145"/>
      <c r="E7732" s="146"/>
      <c r="F7732" s="1"/>
      <c r="G7732"/>
    </row>
    <row r="7733" spans="1:7" x14ac:dyDescent="0.3">
      <c r="A7733"/>
      <c r="B7733"/>
      <c r="C7733"/>
      <c r="D7733" s="145"/>
      <c r="E7733" s="146"/>
      <c r="F7733" s="1"/>
      <c r="G7733"/>
    </row>
    <row r="7734" spans="1:7" x14ac:dyDescent="0.3">
      <c r="A7734"/>
      <c r="B7734"/>
      <c r="C7734"/>
      <c r="D7734" s="145"/>
      <c r="E7734" s="146"/>
      <c r="F7734" s="1"/>
      <c r="G7734"/>
    </row>
    <row r="7735" spans="1:7" x14ac:dyDescent="0.3">
      <c r="A7735"/>
      <c r="B7735"/>
      <c r="C7735"/>
      <c r="D7735" s="145"/>
      <c r="E7735" s="146"/>
      <c r="F7735" s="1"/>
      <c r="G7735"/>
    </row>
    <row r="7736" spans="1:7" x14ac:dyDescent="0.3">
      <c r="A7736"/>
      <c r="B7736"/>
      <c r="C7736"/>
      <c r="D7736" s="145"/>
      <c r="E7736" s="146"/>
      <c r="F7736" s="1"/>
      <c r="G7736"/>
    </row>
    <row r="7737" spans="1:7" x14ac:dyDescent="0.3">
      <c r="A7737"/>
      <c r="B7737"/>
      <c r="C7737"/>
      <c r="D7737" s="145"/>
      <c r="E7737" s="146"/>
      <c r="F7737" s="1"/>
      <c r="G7737"/>
    </row>
    <row r="7738" spans="1:7" x14ac:dyDescent="0.3">
      <c r="A7738"/>
      <c r="B7738"/>
      <c r="C7738"/>
      <c r="D7738" s="145"/>
      <c r="E7738" s="146"/>
      <c r="F7738" s="1"/>
      <c r="G7738"/>
    </row>
    <row r="7739" spans="1:7" x14ac:dyDescent="0.3">
      <c r="A7739"/>
      <c r="B7739"/>
      <c r="C7739"/>
      <c r="D7739" s="145"/>
      <c r="E7739" s="146"/>
      <c r="F7739" s="1"/>
      <c r="G7739"/>
    </row>
    <row r="7740" spans="1:7" x14ac:dyDescent="0.3">
      <c r="A7740"/>
      <c r="B7740"/>
      <c r="C7740"/>
      <c r="D7740" s="145"/>
      <c r="E7740" s="146"/>
      <c r="F7740" s="1"/>
      <c r="G7740"/>
    </row>
    <row r="7741" spans="1:7" x14ac:dyDescent="0.3">
      <c r="A7741"/>
      <c r="B7741"/>
      <c r="C7741"/>
      <c r="D7741" s="145"/>
      <c r="E7741" s="146"/>
      <c r="F7741" s="1"/>
      <c r="G7741"/>
    </row>
    <row r="7742" spans="1:7" x14ac:dyDescent="0.3">
      <c r="A7742"/>
      <c r="B7742"/>
      <c r="C7742"/>
      <c r="D7742" s="145"/>
      <c r="E7742" s="146"/>
      <c r="F7742" s="1"/>
      <c r="G7742"/>
    </row>
    <row r="7743" spans="1:7" x14ac:dyDescent="0.3">
      <c r="A7743"/>
      <c r="B7743"/>
      <c r="C7743"/>
      <c r="D7743" s="145"/>
      <c r="E7743" s="146"/>
      <c r="F7743" s="1"/>
      <c r="G7743"/>
    </row>
    <row r="7744" spans="1:7" x14ac:dyDescent="0.3">
      <c r="A7744"/>
      <c r="B7744"/>
      <c r="C7744"/>
      <c r="D7744" s="145"/>
      <c r="E7744" s="146"/>
      <c r="F7744" s="1"/>
      <c r="G7744"/>
    </row>
    <row r="7745" spans="1:7" x14ac:dyDescent="0.3">
      <c r="A7745"/>
      <c r="B7745"/>
      <c r="C7745"/>
      <c r="D7745" s="145"/>
      <c r="E7745" s="146"/>
      <c r="F7745" s="1"/>
      <c r="G7745"/>
    </row>
    <row r="7746" spans="1:7" x14ac:dyDescent="0.3">
      <c r="A7746"/>
      <c r="B7746"/>
      <c r="C7746"/>
      <c r="D7746" s="145"/>
      <c r="E7746" s="146"/>
      <c r="F7746" s="1"/>
      <c r="G7746"/>
    </row>
    <row r="7747" spans="1:7" x14ac:dyDescent="0.3">
      <c r="A7747"/>
      <c r="B7747"/>
      <c r="C7747"/>
      <c r="D7747" s="145"/>
      <c r="E7747" s="146"/>
      <c r="F7747" s="1"/>
      <c r="G7747"/>
    </row>
    <row r="7748" spans="1:7" x14ac:dyDescent="0.3">
      <c r="A7748"/>
      <c r="B7748"/>
      <c r="C7748"/>
      <c r="D7748" s="145"/>
      <c r="E7748" s="146"/>
      <c r="F7748" s="1"/>
      <c r="G7748"/>
    </row>
    <row r="7749" spans="1:7" x14ac:dyDescent="0.3">
      <c r="A7749"/>
      <c r="B7749"/>
      <c r="C7749"/>
      <c r="D7749" s="145"/>
      <c r="E7749" s="146"/>
      <c r="F7749" s="1"/>
      <c r="G7749"/>
    </row>
    <row r="7750" spans="1:7" x14ac:dyDescent="0.3">
      <c r="A7750"/>
      <c r="B7750"/>
      <c r="C7750"/>
      <c r="D7750" s="145"/>
      <c r="E7750" s="146"/>
      <c r="F7750" s="1"/>
      <c r="G7750"/>
    </row>
    <row r="7751" spans="1:7" x14ac:dyDescent="0.3">
      <c r="A7751"/>
      <c r="B7751"/>
      <c r="C7751"/>
      <c r="D7751" s="145"/>
      <c r="E7751" s="146"/>
      <c r="F7751" s="1"/>
      <c r="G7751"/>
    </row>
    <row r="7752" spans="1:7" x14ac:dyDescent="0.3">
      <c r="A7752"/>
      <c r="B7752"/>
      <c r="C7752"/>
      <c r="D7752" s="145"/>
      <c r="E7752" s="146"/>
      <c r="F7752" s="1"/>
      <c r="G7752"/>
    </row>
    <row r="7753" spans="1:7" x14ac:dyDescent="0.3">
      <c r="A7753"/>
      <c r="B7753"/>
      <c r="C7753"/>
      <c r="D7753" s="145"/>
      <c r="E7753" s="146"/>
      <c r="F7753" s="1"/>
      <c r="G7753"/>
    </row>
    <row r="7754" spans="1:7" x14ac:dyDescent="0.3">
      <c r="A7754"/>
      <c r="B7754"/>
      <c r="C7754"/>
      <c r="D7754" s="145"/>
      <c r="E7754" s="146"/>
      <c r="F7754" s="1"/>
      <c r="G7754"/>
    </row>
    <row r="7755" spans="1:7" x14ac:dyDescent="0.3">
      <c r="A7755"/>
      <c r="B7755"/>
      <c r="C7755"/>
      <c r="D7755" s="145"/>
      <c r="E7755" s="146"/>
      <c r="F7755" s="1"/>
      <c r="G7755"/>
    </row>
    <row r="7756" spans="1:7" x14ac:dyDescent="0.3">
      <c r="A7756"/>
      <c r="B7756"/>
      <c r="C7756"/>
      <c r="D7756" s="145"/>
      <c r="E7756" s="146"/>
      <c r="F7756" s="1"/>
      <c r="G7756"/>
    </row>
    <row r="7757" spans="1:7" x14ac:dyDescent="0.3">
      <c r="A7757"/>
      <c r="B7757"/>
      <c r="C7757"/>
      <c r="D7757" s="145"/>
      <c r="E7757" s="146"/>
      <c r="F7757" s="1"/>
      <c r="G7757"/>
    </row>
    <row r="7758" spans="1:7" x14ac:dyDescent="0.3">
      <c r="A7758"/>
      <c r="B7758"/>
      <c r="C7758"/>
      <c r="D7758" s="145"/>
      <c r="E7758" s="146"/>
      <c r="F7758" s="1"/>
      <c r="G7758"/>
    </row>
    <row r="7759" spans="1:7" x14ac:dyDescent="0.3">
      <c r="A7759"/>
      <c r="B7759"/>
      <c r="C7759"/>
      <c r="D7759" s="145"/>
      <c r="E7759" s="146"/>
      <c r="F7759" s="1"/>
      <c r="G7759"/>
    </row>
    <row r="7760" spans="1:7" x14ac:dyDescent="0.3">
      <c r="A7760"/>
      <c r="B7760"/>
      <c r="C7760"/>
      <c r="D7760" s="145"/>
      <c r="E7760" s="146"/>
      <c r="F7760" s="1"/>
      <c r="G7760"/>
    </row>
    <row r="7761" spans="1:7" x14ac:dyDescent="0.3">
      <c r="A7761"/>
      <c r="B7761"/>
      <c r="C7761"/>
      <c r="D7761" s="145"/>
      <c r="E7761" s="146"/>
      <c r="F7761" s="1"/>
      <c r="G7761"/>
    </row>
    <row r="7762" spans="1:7" x14ac:dyDescent="0.3">
      <c r="A7762"/>
      <c r="B7762"/>
      <c r="C7762"/>
      <c r="D7762" s="145"/>
      <c r="E7762" s="146"/>
      <c r="F7762" s="1"/>
      <c r="G7762"/>
    </row>
    <row r="7763" spans="1:7" x14ac:dyDescent="0.3">
      <c r="A7763"/>
      <c r="B7763"/>
      <c r="C7763"/>
      <c r="D7763" s="145"/>
      <c r="E7763" s="146"/>
      <c r="F7763" s="1"/>
      <c r="G7763"/>
    </row>
    <row r="7764" spans="1:7" x14ac:dyDescent="0.3">
      <c r="A7764"/>
      <c r="B7764"/>
      <c r="C7764"/>
      <c r="D7764" s="145"/>
      <c r="E7764" s="146"/>
      <c r="F7764" s="1"/>
      <c r="G7764"/>
    </row>
    <row r="7765" spans="1:7" x14ac:dyDescent="0.3">
      <c r="A7765"/>
      <c r="B7765"/>
      <c r="C7765"/>
      <c r="D7765" s="145"/>
      <c r="E7765" s="146"/>
      <c r="F7765" s="1"/>
      <c r="G7765"/>
    </row>
    <row r="7766" spans="1:7" x14ac:dyDescent="0.3">
      <c r="A7766"/>
      <c r="B7766"/>
      <c r="C7766"/>
      <c r="D7766" s="145"/>
      <c r="E7766" s="146"/>
      <c r="F7766" s="1"/>
      <c r="G7766"/>
    </row>
    <row r="7767" spans="1:7" x14ac:dyDescent="0.3">
      <c r="A7767"/>
      <c r="B7767"/>
      <c r="C7767"/>
      <c r="D7767" s="145"/>
      <c r="E7767" s="146"/>
      <c r="F7767" s="1"/>
      <c r="G7767"/>
    </row>
    <row r="7768" spans="1:7" x14ac:dyDescent="0.3">
      <c r="A7768"/>
      <c r="B7768"/>
      <c r="C7768"/>
      <c r="D7768" s="145"/>
      <c r="E7768" s="146"/>
      <c r="F7768" s="1"/>
      <c r="G7768"/>
    </row>
    <row r="7769" spans="1:7" x14ac:dyDescent="0.3">
      <c r="A7769"/>
      <c r="B7769"/>
      <c r="C7769"/>
      <c r="D7769" s="145"/>
      <c r="E7769" s="146"/>
      <c r="F7769" s="1"/>
      <c r="G7769"/>
    </row>
    <row r="7770" spans="1:7" x14ac:dyDescent="0.3">
      <c r="A7770"/>
      <c r="B7770"/>
      <c r="C7770"/>
      <c r="D7770" s="145"/>
      <c r="E7770" s="146"/>
      <c r="F7770" s="1"/>
      <c r="G7770"/>
    </row>
    <row r="7771" spans="1:7" x14ac:dyDescent="0.3">
      <c r="A7771"/>
      <c r="B7771"/>
      <c r="C7771"/>
      <c r="D7771" s="145"/>
      <c r="E7771" s="146"/>
      <c r="F7771" s="1"/>
      <c r="G7771"/>
    </row>
    <row r="7772" spans="1:7" x14ac:dyDescent="0.3">
      <c r="A7772"/>
      <c r="B7772"/>
      <c r="C7772"/>
      <c r="D7772" s="145"/>
      <c r="E7772" s="146"/>
      <c r="F7772" s="1"/>
      <c r="G7772"/>
    </row>
    <row r="7773" spans="1:7" x14ac:dyDescent="0.3">
      <c r="A7773"/>
      <c r="B7773"/>
      <c r="C7773"/>
      <c r="D7773" s="145"/>
      <c r="E7773" s="146"/>
      <c r="F7773" s="1"/>
      <c r="G7773"/>
    </row>
    <row r="7774" spans="1:7" x14ac:dyDescent="0.3">
      <c r="A7774"/>
      <c r="B7774"/>
      <c r="C7774"/>
      <c r="D7774" s="145"/>
      <c r="E7774" s="146"/>
      <c r="F7774" s="1"/>
      <c r="G7774"/>
    </row>
    <row r="7775" spans="1:7" x14ac:dyDescent="0.3">
      <c r="A7775"/>
      <c r="B7775"/>
      <c r="C7775"/>
      <c r="D7775" s="145"/>
      <c r="E7775" s="146"/>
      <c r="F7775" s="1"/>
      <c r="G7775"/>
    </row>
    <row r="7776" spans="1:7" x14ac:dyDescent="0.3">
      <c r="A7776"/>
      <c r="B7776"/>
      <c r="C7776"/>
      <c r="D7776" s="145"/>
      <c r="E7776" s="146"/>
      <c r="F7776" s="1"/>
      <c r="G7776"/>
    </row>
    <row r="7777" spans="1:7" x14ac:dyDescent="0.3">
      <c r="A7777"/>
      <c r="B7777"/>
      <c r="C7777"/>
      <c r="D7777" s="145"/>
      <c r="E7777" s="146"/>
      <c r="F7777" s="1"/>
      <c r="G7777"/>
    </row>
    <row r="7778" spans="1:7" x14ac:dyDescent="0.3">
      <c r="A7778"/>
      <c r="B7778"/>
      <c r="C7778"/>
      <c r="D7778" s="145"/>
      <c r="E7778" s="146"/>
      <c r="F7778" s="1"/>
      <c r="G7778"/>
    </row>
    <row r="7779" spans="1:7" x14ac:dyDescent="0.3">
      <c r="A7779"/>
      <c r="B7779"/>
      <c r="C7779"/>
      <c r="D7779" s="145"/>
      <c r="E7779" s="146"/>
      <c r="F7779" s="1"/>
      <c r="G7779"/>
    </row>
    <row r="7780" spans="1:7" x14ac:dyDescent="0.3">
      <c r="A7780"/>
      <c r="B7780"/>
      <c r="C7780"/>
      <c r="D7780" s="145"/>
      <c r="E7780" s="146"/>
      <c r="F7780" s="1"/>
      <c r="G7780"/>
    </row>
    <row r="7781" spans="1:7" x14ac:dyDescent="0.3">
      <c r="A7781"/>
      <c r="B7781"/>
      <c r="C7781"/>
      <c r="D7781" s="145"/>
      <c r="E7781" s="146"/>
      <c r="F7781" s="1"/>
      <c r="G7781"/>
    </row>
    <row r="7782" spans="1:7" x14ac:dyDescent="0.3">
      <c r="A7782"/>
      <c r="B7782"/>
      <c r="C7782"/>
      <c r="D7782" s="145"/>
      <c r="E7782" s="146"/>
      <c r="F7782" s="1"/>
      <c r="G7782"/>
    </row>
    <row r="7783" spans="1:7" x14ac:dyDescent="0.3">
      <c r="A7783"/>
      <c r="B7783"/>
      <c r="C7783"/>
      <c r="D7783" s="145"/>
      <c r="E7783" s="146"/>
      <c r="F7783" s="1"/>
      <c r="G7783"/>
    </row>
    <row r="7784" spans="1:7" x14ac:dyDescent="0.3">
      <c r="A7784"/>
      <c r="B7784"/>
      <c r="C7784"/>
      <c r="D7784" s="145"/>
      <c r="E7784" s="146"/>
      <c r="F7784" s="1"/>
      <c r="G7784"/>
    </row>
    <row r="7785" spans="1:7" x14ac:dyDescent="0.3">
      <c r="A7785"/>
      <c r="B7785"/>
      <c r="C7785"/>
      <c r="D7785" s="145"/>
      <c r="E7785" s="146"/>
      <c r="F7785" s="1"/>
      <c r="G7785"/>
    </row>
    <row r="7786" spans="1:7" x14ac:dyDescent="0.3">
      <c r="A7786"/>
      <c r="B7786"/>
      <c r="C7786"/>
      <c r="D7786" s="145"/>
      <c r="E7786" s="146"/>
      <c r="F7786" s="1"/>
      <c r="G7786"/>
    </row>
    <row r="7787" spans="1:7" x14ac:dyDescent="0.3">
      <c r="A7787"/>
      <c r="B7787"/>
      <c r="C7787"/>
      <c r="D7787" s="145"/>
      <c r="E7787" s="146"/>
      <c r="F7787" s="1"/>
      <c r="G7787"/>
    </row>
    <row r="7788" spans="1:7" x14ac:dyDescent="0.3">
      <c r="A7788"/>
      <c r="B7788"/>
      <c r="C7788"/>
      <c r="D7788" s="145"/>
      <c r="E7788" s="146"/>
      <c r="F7788" s="1"/>
      <c r="G7788"/>
    </row>
    <row r="7789" spans="1:7" x14ac:dyDescent="0.3">
      <c r="A7789"/>
      <c r="B7789"/>
      <c r="C7789"/>
      <c r="D7789" s="145"/>
      <c r="E7789" s="146"/>
      <c r="F7789" s="1"/>
      <c r="G7789"/>
    </row>
    <row r="7790" spans="1:7" x14ac:dyDescent="0.3">
      <c r="A7790"/>
      <c r="B7790"/>
      <c r="C7790"/>
      <c r="D7790" s="145"/>
      <c r="E7790" s="146"/>
      <c r="F7790" s="1"/>
      <c r="G7790"/>
    </row>
    <row r="7791" spans="1:7" x14ac:dyDescent="0.3">
      <c r="A7791"/>
      <c r="B7791"/>
      <c r="C7791"/>
      <c r="D7791" s="145"/>
      <c r="E7791" s="146"/>
      <c r="F7791" s="1"/>
      <c r="G7791"/>
    </row>
    <row r="7792" spans="1:7" x14ac:dyDescent="0.3">
      <c r="A7792"/>
      <c r="B7792"/>
      <c r="C7792"/>
      <c r="D7792" s="145"/>
      <c r="E7792" s="146"/>
      <c r="F7792" s="1"/>
      <c r="G7792"/>
    </row>
    <row r="7793" spans="1:7" x14ac:dyDescent="0.3">
      <c r="A7793"/>
      <c r="B7793"/>
      <c r="C7793"/>
      <c r="D7793" s="145"/>
      <c r="E7793" s="146"/>
      <c r="F7793" s="1"/>
      <c r="G7793"/>
    </row>
    <row r="7794" spans="1:7" x14ac:dyDescent="0.3">
      <c r="A7794"/>
      <c r="B7794"/>
      <c r="C7794"/>
      <c r="D7794" s="145"/>
      <c r="E7794" s="146"/>
      <c r="F7794" s="1"/>
      <c r="G7794"/>
    </row>
    <row r="7795" spans="1:7" x14ac:dyDescent="0.3">
      <c r="A7795"/>
      <c r="B7795"/>
      <c r="C7795"/>
      <c r="D7795" s="145"/>
      <c r="E7795" s="146"/>
      <c r="F7795" s="1"/>
      <c r="G7795"/>
    </row>
    <row r="7796" spans="1:7" x14ac:dyDescent="0.3">
      <c r="A7796"/>
      <c r="B7796"/>
      <c r="C7796"/>
      <c r="D7796" s="145"/>
      <c r="E7796" s="146"/>
      <c r="F7796" s="1"/>
      <c r="G7796"/>
    </row>
    <row r="7797" spans="1:7" x14ac:dyDescent="0.3">
      <c r="A7797"/>
      <c r="B7797"/>
      <c r="C7797"/>
      <c r="D7797" s="145"/>
      <c r="E7797" s="146"/>
      <c r="F7797" s="1"/>
      <c r="G7797"/>
    </row>
    <row r="7798" spans="1:7" x14ac:dyDescent="0.3">
      <c r="A7798"/>
      <c r="B7798"/>
      <c r="C7798"/>
      <c r="D7798" s="145"/>
      <c r="E7798" s="146"/>
      <c r="F7798" s="1"/>
      <c r="G7798"/>
    </row>
    <row r="7799" spans="1:7" x14ac:dyDescent="0.3">
      <c r="A7799"/>
      <c r="B7799"/>
      <c r="C7799"/>
      <c r="D7799" s="145"/>
      <c r="E7799" s="146"/>
      <c r="F7799" s="1"/>
      <c r="G7799"/>
    </row>
    <row r="7800" spans="1:7" x14ac:dyDescent="0.3">
      <c r="A7800"/>
      <c r="B7800"/>
      <c r="C7800"/>
      <c r="D7800" s="145"/>
      <c r="E7800" s="146"/>
      <c r="F7800" s="1"/>
      <c r="G7800"/>
    </row>
    <row r="7801" spans="1:7" x14ac:dyDescent="0.3">
      <c r="A7801"/>
      <c r="B7801"/>
      <c r="C7801"/>
      <c r="D7801" s="145"/>
      <c r="E7801" s="146"/>
      <c r="F7801" s="1"/>
      <c r="G7801"/>
    </row>
    <row r="7802" spans="1:7" x14ac:dyDescent="0.3">
      <c r="A7802"/>
      <c r="B7802"/>
      <c r="C7802"/>
      <c r="D7802" s="145"/>
      <c r="E7802" s="146"/>
      <c r="F7802" s="1"/>
      <c r="G7802"/>
    </row>
    <row r="7803" spans="1:7" x14ac:dyDescent="0.3">
      <c r="A7803"/>
      <c r="B7803"/>
      <c r="C7803"/>
      <c r="D7803" s="145"/>
      <c r="E7803" s="146"/>
      <c r="F7803" s="1"/>
      <c r="G7803"/>
    </row>
    <row r="7804" spans="1:7" x14ac:dyDescent="0.3">
      <c r="A7804"/>
      <c r="B7804"/>
      <c r="C7804"/>
      <c r="D7804" s="145"/>
      <c r="E7804" s="146"/>
      <c r="F7804" s="1"/>
      <c r="G7804"/>
    </row>
    <row r="7805" spans="1:7" x14ac:dyDescent="0.3">
      <c r="A7805"/>
      <c r="B7805"/>
      <c r="C7805"/>
      <c r="D7805" s="145"/>
      <c r="E7805" s="146"/>
      <c r="F7805" s="1"/>
      <c r="G7805"/>
    </row>
    <row r="7806" spans="1:7" x14ac:dyDescent="0.3">
      <c r="A7806"/>
      <c r="B7806"/>
      <c r="C7806"/>
      <c r="D7806" s="145"/>
      <c r="E7806" s="146"/>
      <c r="F7806" s="1"/>
      <c r="G7806"/>
    </row>
    <row r="7807" spans="1:7" x14ac:dyDescent="0.3">
      <c r="A7807"/>
      <c r="B7807"/>
      <c r="C7807"/>
      <c r="D7807" s="145"/>
      <c r="E7807" s="146"/>
      <c r="F7807" s="1"/>
      <c r="G7807"/>
    </row>
    <row r="7808" spans="1:7" x14ac:dyDescent="0.3">
      <c r="A7808"/>
      <c r="B7808"/>
      <c r="C7808"/>
      <c r="D7808" s="145"/>
      <c r="E7808" s="146"/>
      <c r="F7808" s="1"/>
      <c r="G7808"/>
    </row>
    <row r="7809" spans="1:7" x14ac:dyDescent="0.3">
      <c r="A7809"/>
      <c r="B7809"/>
      <c r="C7809"/>
      <c r="D7809" s="145"/>
      <c r="E7809" s="146"/>
      <c r="F7809" s="1"/>
      <c r="G7809"/>
    </row>
    <row r="7810" spans="1:7" x14ac:dyDescent="0.3">
      <c r="A7810"/>
      <c r="B7810"/>
      <c r="C7810"/>
      <c r="D7810" s="145"/>
      <c r="E7810" s="146"/>
      <c r="F7810" s="1"/>
      <c r="G7810"/>
    </row>
    <row r="7811" spans="1:7" x14ac:dyDescent="0.3">
      <c r="A7811"/>
      <c r="B7811"/>
      <c r="C7811"/>
      <c r="D7811" s="145"/>
      <c r="E7811" s="146"/>
      <c r="F7811" s="1"/>
      <c r="G7811"/>
    </row>
    <row r="7812" spans="1:7" x14ac:dyDescent="0.3">
      <c r="A7812"/>
      <c r="B7812"/>
      <c r="C7812"/>
      <c r="D7812" s="145"/>
      <c r="E7812" s="146"/>
      <c r="F7812" s="1"/>
      <c r="G7812"/>
    </row>
    <row r="7813" spans="1:7" x14ac:dyDescent="0.3">
      <c r="A7813"/>
      <c r="B7813"/>
      <c r="C7813"/>
      <c r="D7813" s="145"/>
      <c r="E7813" s="146"/>
      <c r="F7813" s="1"/>
      <c r="G7813"/>
    </row>
    <row r="7814" spans="1:7" x14ac:dyDescent="0.3">
      <c r="A7814"/>
      <c r="B7814"/>
      <c r="C7814"/>
      <c r="D7814" s="145"/>
      <c r="E7814" s="146"/>
      <c r="F7814" s="1"/>
      <c r="G7814"/>
    </row>
    <row r="7815" spans="1:7" x14ac:dyDescent="0.3">
      <c r="A7815"/>
      <c r="B7815"/>
      <c r="C7815"/>
      <c r="D7815" s="145"/>
      <c r="E7815" s="146"/>
      <c r="F7815" s="1"/>
      <c r="G7815"/>
    </row>
    <row r="7816" spans="1:7" x14ac:dyDescent="0.3">
      <c r="A7816"/>
      <c r="B7816"/>
      <c r="C7816"/>
      <c r="D7816" s="145"/>
      <c r="E7816" s="146"/>
      <c r="F7816" s="1"/>
      <c r="G7816"/>
    </row>
    <row r="7817" spans="1:7" x14ac:dyDescent="0.3">
      <c r="A7817"/>
      <c r="B7817"/>
      <c r="C7817"/>
      <c r="D7817" s="145"/>
      <c r="E7817" s="146"/>
      <c r="F7817" s="1"/>
      <c r="G7817"/>
    </row>
    <row r="7818" spans="1:7" x14ac:dyDescent="0.3">
      <c r="A7818"/>
      <c r="B7818"/>
      <c r="C7818"/>
      <c r="D7818" s="145"/>
      <c r="E7818" s="146"/>
      <c r="F7818" s="1"/>
      <c r="G7818"/>
    </row>
    <row r="7819" spans="1:7" x14ac:dyDescent="0.3">
      <c r="A7819"/>
      <c r="B7819"/>
      <c r="C7819"/>
      <c r="D7819" s="145"/>
      <c r="E7819" s="146"/>
      <c r="F7819" s="1"/>
      <c r="G7819"/>
    </row>
    <row r="7820" spans="1:7" x14ac:dyDescent="0.3">
      <c r="A7820"/>
      <c r="B7820"/>
      <c r="C7820"/>
      <c r="D7820" s="145"/>
      <c r="E7820" s="146"/>
      <c r="F7820" s="1"/>
      <c r="G7820"/>
    </row>
    <row r="7821" spans="1:7" x14ac:dyDescent="0.3">
      <c r="A7821"/>
      <c r="B7821"/>
      <c r="C7821"/>
      <c r="D7821" s="145"/>
      <c r="E7821" s="146"/>
      <c r="F7821" s="1"/>
      <c r="G7821"/>
    </row>
    <row r="7822" spans="1:7" x14ac:dyDescent="0.3">
      <c r="A7822"/>
      <c r="B7822"/>
      <c r="C7822"/>
      <c r="D7822" s="145"/>
      <c r="E7822" s="146"/>
      <c r="F7822" s="1"/>
      <c r="G7822"/>
    </row>
    <row r="7823" spans="1:7" x14ac:dyDescent="0.3">
      <c r="A7823"/>
      <c r="B7823"/>
      <c r="C7823"/>
      <c r="D7823" s="145"/>
      <c r="E7823" s="146"/>
      <c r="F7823" s="1"/>
      <c r="G7823"/>
    </row>
    <row r="7824" spans="1:7" x14ac:dyDescent="0.3">
      <c r="A7824"/>
      <c r="B7824"/>
      <c r="C7824"/>
      <c r="D7824" s="145"/>
      <c r="E7824" s="146"/>
      <c r="F7824" s="1"/>
      <c r="G7824"/>
    </row>
    <row r="7825" spans="1:7" x14ac:dyDescent="0.3">
      <c r="A7825"/>
      <c r="B7825"/>
      <c r="C7825"/>
      <c r="D7825" s="145"/>
      <c r="E7825" s="146"/>
      <c r="F7825" s="1"/>
      <c r="G7825"/>
    </row>
    <row r="7826" spans="1:7" x14ac:dyDescent="0.3">
      <c r="A7826"/>
      <c r="B7826"/>
      <c r="C7826"/>
      <c r="D7826" s="145"/>
      <c r="E7826" s="146"/>
      <c r="F7826" s="1"/>
      <c r="G7826"/>
    </row>
    <row r="7827" spans="1:7" x14ac:dyDescent="0.3">
      <c r="A7827"/>
      <c r="B7827"/>
      <c r="C7827"/>
      <c r="D7827" s="145"/>
      <c r="E7827" s="146"/>
      <c r="F7827" s="1"/>
      <c r="G7827"/>
    </row>
    <row r="7828" spans="1:7" x14ac:dyDescent="0.3">
      <c r="A7828"/>
      <c r="B7828"/>
      <c r="C7828"/>
      <c r="D7828" s="145"/>
      <c r="E7828" s="146"/>
      <c r="F7828" s="1"/>
      <c r="G7828"/>
    </row>
    <row r="7829" spans="1:7" x14ac:dyDescent="0.3">
      <c r="A7829"/>
      <c r="B7829"/>
      <c r="C7829"/>
      <c r="D7829" s="145"/>
      <c r="E7829" s="146"/>
      <c r="F7829" s="1"/>
      <c r="G7829"/>
    </row>
    <row r="7830" spans="1:7" x14ac:dyDescent="0.3">
      <c r="A7830"/>
      <c r="B7830"/>
      <c r="C7830"/>
      <c r="D7830" s="145"/>
      <c r="E7830" s="146"/>
      <c r="F7830" s="1"/>
      <c r="G7830"/>
    </row>
    <row r="7831" spans="1:7" x14ac:dyDescent="0.3">
      <c r="A7831"/>
      <c r="B7831"/>
      <c r="C7831"/>
      <c r="D7831" s="145"/>
      <c r="E7831" s="146"/>
      <c r="F7831" s="1"/>
      <c r="G7831"/>
    </row>
    <row r="7832" spans="1:7" x14ac:dyDescent="0.3">
      <c r="A7832"/>
      <c r="B7832"/>
      <c r="C7832"/>
      <c r="D7832" s="145"/>
      <c r="E7832" s="146"/>
      <c r="F7832" s="1"/>
      <c r="G7832"/>
    </row>
    <row r="7833" spans="1:7" x14ac:dyDescent="0.3">
      <c r="A7833"/>
      <c r="B7833"/>
      <c r="C7833"/>
      <c r="D7833" s="145"/>
      <c r="E7833" s="146"/>
      <c r="F7833" s="1"/>
      <c r="G7833"/>
    </row>
    <row r="7834" spans="1:7" x14ac:dyDescent="0.3">
      <c r="A7834"/>
      <c r="B7834"/>
      <c r="C7834"/>
      <c r="D7834" s="145"/>
      <c r="E7834" s="146"/>
      <c r="F7834" s="1"/>
      <c r="G7834"/>
    </row>
    <row r="7835" spans="1:7" x14ac:dyDescent="0.3">
      <c r="A7835"/>
      <c r="B7835"/>
      <c r="C7835"/>
      <c r="D7835" s="145"/>
      <c r="E7835" s="146"/>
      <c r="F7835" s="1"/>
      <c r="G7835"/>
    </row>
    <row r="7836" spans="1:7" x14ac:dyDescent="0.3">
      <c r="A7836"/>
      <c r="B7836"/>
      <c r="C7836"/>
      <c r="D7836" s="145"/>
      <c r="E7836" s="146"/>
      <c r="F7836" s="1"/>
      <c r="G7836"/>
    </row>
    <row r="7837" spans="1:7" x14ac:dyDescent="0.3">
      <c r="A7837"/>
      <c r="B7837"/>
      <c r="C7837"/>
      <c r="D7837" s="145"/>
      <c r="E7837" s="146"/>
      <c r="F7837" s="1"/>
      <c r="G7837"/>
    </row>
    <row r="7838" spans="1:7" x14ac:dyDescent="0.3">
      <c r="A7838"/>
      <c r="B7838"/>
      <c r="C7838"/>
      <c r="D7838" s="145"/>
      <c r="E7838" s="146"/>
      <c r="F7838" s="1"/>
      <c r="G7838"/>
    </row>
    <row r="7839" spans="1:7" x14ac:dyDescent="0.3">
      <c r="A7839"/>
      <c r="B7839"/>
      <c r="C7839"/>
      <c r="D7839" s="145"/>
      <c r="E7839" s="146"/>
      <c r="F7839" s="1"/>
      <c r="G7839"/>
    </row>
    <row r="7840" spans="1:7" x14ac:dyDescent="0.3">
      <c r="A7840"/>
      <c r="B7840"/>
      <c r="C7840"/>
      <c r="D7840" s="145"/>
      <c r="E7840" s="146"/>
      <c r="F7840" s="1"/>
      <c r="G7840"/>
    </row>
    <row r="7841" spans="1:7" x14ac:dyDescent="0.3">
      <c r="A7841"/>
      <c r="B7841"/>
      <c r="C7841"/>
      <c r="D7841" s="145"/>
      <c r="E7841" s="146"/>
      <c r="F7841" s="1"/>
      <c r="G7841"/>
    </row>
    <row r="7842" spans="1:7" x14ac:dyDescent="0.3">
      <c r="A7842"/>
      <c r="B7842"/>
      <c r="C7842"/>
      <c r="D7842" s="145"/>
      <c r="E7842" s="146"/>
      <c r="F7842" s="1"/>
      <c r="G7842"/>
    </row>
    <row r="7843" spans="1:7" x14ac:dyDescent="0.3">
      <c r="A7843"/>
      <c r="B7843"/>
      <c r="C7843"/>
      <c r="D7843" s="145"/>
      <c r="E7843" s="146"/>
      <c r="F7843" s="1"/>
      <c r="G7843"/>
    </row>
    <row r="7844" spans="1:7" x14ac:dyDescent="0.3">
      <c r="A7844"/>
      <c r="B7844"/>
      <c r="C7844"/>
      <c r="D7844" s="145"/>
      <c r="E7844" s="146"/>
      <c r="F7844" s="1"/>
      <c r="G7844"/>
    </row>
    <row r="7845" spans="1:7" x14ac:dyDescent="0.3">
      <c r="A7845"/>
      <c r="B7845"/>
      <c r="C7845"/>
      <c r="D7845" s="145"/>
      <c r="E7845" s="146"/>
      <c r="F7845" s="1"/>
      <c r="G7845"/>
    </row>
    <row r="7846" spans="1:7" x14ac:dyDescent="0.3">
      <c r="A7846"/>
      <c r="B7846"/>
      <c r="C7846"/>
      <c r="D7846" s="145"/>
      <c r="E7846" s="146"/>
      <c r="F7846" s="1"/>
      <c r="G7846"/>
    </row>
    <row r="7847" spans="1:7" x14ac:dyDescent="0.3">
      <c r="A7847"/>
      <c r="B7847"/>
      <c r="C7847"/>
      <c r="D7847" s="145"/>
      <c r="E7847" s="146"/>
      <c r="F7847" s="1"/>
      <c r="G7847"/>
    </row>
    <row r="7848" spans="1:7" x14ac:dyDescent="0.3">
      <c r="A7848"/>
      <c r="B7848"/>
      <c r="C7848"/>
      <c r="D7848" s="145"/>
      <c r="E7848" s="146"/>
      <c r="F7848" s="1"/>
      <c r="G7848"/>
    </row>
    <row r="7849" spans="1:7" x14ac:dyDescent="0.3">
      <c r="A7849"/>
      <c r="B7849"/>
      <c r="C7849"/>
      <c r="D7849" s="145"/>
      <c r="E7849" s="146"/>
      <c r="F7849" s="1"/>
      <c r="G7849"/>
    </row>
    <row r="7850" spans="1:7" x14ac:dyDescent="0.3">
      <c r="A7850"/>
      <c r="B7850"/>
      <c r="C7850"/>
      <c r="D7850" s="145"/>
      <c r="E7850" s="146"/>
      <c r="F7850" s="1"/>
      <c r="G7850"/>
    </row>
    <row r="7851" spans="1:7" x14ac:dyDescent="0.3">
      <c r="A7851"/>
      <c r="B7851"/>
      <c r="C7851"/>
      <c r="D7851" s="145"/>
      <c r="E7851" s="146"/>
      <c r="F7851" s="1"/>
      <c r="G7851"/>
    </row>
    <row r="7852" spans="1:7" x14ac:dyDescent="0.3">
      <c r="A7852"/>
      <c r="B7852"/>
      <c r="C7852"/>
      <c r="D7852" s="145"/>
      <c r="E7852" s="146"/>
      <c r="F7852" s="1"/>
      <c r="G7852"/>
    </row>
    <row r="7853" spans="1:7" x14ac:dyDescent="0.3">
      <c r="A7853"/>
      <c r="B7853"/>
      <c r="C7853"/>
      <c r="D7853" s="145"/>
      <c r="E7853" s="146"/>
      <c r="F7853" s="1"/>
      <c r="G7853"/>
    </row>
    <row r="7854" spans="1:7" x14ac:dyDescent="0.3">
      <c r="A7854"/>
      <c r="B7854"/>
      <c r="C7854"/>
      <c r="D7854" s="145"/>
      <c r="E7854" s="146"/>
      <c r="F7854" s="1"/>
      <c r="G7854"/>
    </row>
    <row r="7855" spans="1:7" x14ac:dyDescent="0.3">
      <c r="A7855"/>
      <c r="B7855"/>
      <c r="C7855"/>
      <c r="D7855" s="145"/>
      <c r="E7855" s="146"/>
      <c r="F7855" s="1"/>
      <c r="G7855"/>
    </row>
    <row r="7856" spans="1:7" x14ac:dyDescent="0.3">
      <c r="A7856"/>
      <c r="B7856"/>
      <c r="C7856"/>
      <c r="D7856" s="145"/>
      <c r="E7856" s="146"/>
      <c r="F7856" s="1"/>
      <c r="G7856"/>
    </row>
    <row r="7857" spans="1:7" x14ac:dyDescent="0.3">
      <c r="A7857"/>
      <c r="B7857"/>
      <c r="C7857"/>
      <c r="D7857" s="145"/>
      <c r="E7857" s="146"/>
      <c r="F7857" s="1"/>
      <c r="G7857"/>
    </row>
    <row r="7858" spans="1:7" x14ac:dyDescent="0.3">
      <c r="A7858"/>
      <c r="B7858"/>
      <c r="C7858"/>
      <c r="D7858" s="145"/>
      <c r="E7858" s="146"/>
      <c r="F7858" s="1"/>
      <c r="G7858"/>
    </row>
    <row r="7859" spans="1:7" x14ac:dyDescent="0.3">
      <c r="A7859"/>
      <c r="B7859"/>
      <c r="C7859"/>
      <c r="D7859" s="145"/>
      <c r="E7859" s="146"/>
      <c r="F7859" s="1"/>
      <c r="G7859"/>
    </row>
    <row r="7860" spans="1:7" x14ac:dyDescent="0.3">
      <c r="A7860"/>
      <c r="B7860"/>
      <c r="C7860"/>
      <c r="D7860" s="145"/>
      <c r="E7860" s="146"/>
      <c r="F7860" s="1"/>
      <c r="G7860"/>
    </row>
    <row r="7861" spans="1:7" x14ac:dyDescent="0.3">
      <c r="A7861"/>
      <c r="B7861"/>
      <c r="C7861"/>
      <c r="D7861" s="145"/>
      <c r="E7861" s="146"/>
      <c r="F7861" s="1"/>
      <c r="G7861"/>
    </row>
    <row r="7862" spans="1:7" x14ac:dyDescent="0.3">
      <c r="A7862"/>
      <c r="B7862"/>
      <c r="C7862"/>
      <c r="D7862" s="145"/>
      <c r="E7862" s="146"/>
      <c r="F7862" s="1"/>
      <c r="G7862"/>
    </row>
    <row r="7863" spans="1:7" x14ac:dyDescent="0.3">
      <c r="A7863"/>
      <c r="B7863"/>
      <c r="C7863"/>
      <c r="D7863" s="145"/>
      <c r="E7863" s="146"/>
      <c r="F7863" s="1"/>
      <c r="G7863"/>
    </row>
    <row r="7864" spans="1:7" x14ac:dyDescent="0.3">
      <c r="A7864"/>
      <c r="B7864"/>
      <c r="C7864"/>
      <c r="D7864" s="145"/>
      <c r="E7864" s="146"/>
      <c r="F7864" s="1"/>
      <c r="G7864"/>
    </row>
    <row r="7865" spans="1:7" x14ac:dyDescent="0.3">
      <c r="A7865"/>
      <c r="B7865"/>
      <c r="C7865"/>
      <c r="D7865" s="145"/>
      <c r="E7865" s="146"/>
      <c r="F7865" s="1"/>
      <c r="G7865"/>
    </row>
    <row r="7866" spans="1:7" x14ac:dyDescent="0.3">
      <c r="A7866"/>
      <c r="B7866"/>
      <c r="C7866"/>
      <c r="D7866" s="145"/>
      <c r="E7866" s="146"/>
      <c r="F7866" s="1"/>
      <c r="G7866"/>
    </row>
    <row r="7867" spans="1:7" x14ac:dyDescent="0.3">
      <c r="A7867"/>
      <c r="B7867"/>
      <c r="C7867"/>
      <c r="D7867" s="145"/>
      <c r="E7867" s="146"/>
      <c r="F7867" s="1"/>
      <c r="G7867"/>
    </row>
    <row r="7868" spans="1:7" x14ac:dyDescent="0.3">
      <c r="A7868"/>
      <c r="B7868"/>
      <c r="C7868"/>
      <c r="D7868" s="145"/>
      <c r="E7868" s="146"/>
      <c r="F7868" s="1"/>
      <c r="G7868"/>
    </row>
    <row r="7869" spans="1:7" x14ac:dyDescent="0.3">
      <c r="A7869"/>
      <c r="B7869"/>
      <c r="C7869"/>
      <c r="D7869" s="145"/>
      <c r="E7869" s="146"/>
      <c r="F7869" s="1"/>
      <c r="G7869"/>
    </row>
    <row r="7870" spans="1:7" x14ac:dyDescent="0.3">
      <c r="A7870"/>
      <c r="B7870"/>
      <c r="C7870"/>
      <c r="D7870" s="145"/>
      <c r="E7870" s="146"/>
      <c r="F7870" s="1"/>
      <c r="G7870"/>
    </row>
    <row r="7871" spans="1:7" x14ac:dyDescent="0.3">
      <c r="A7871"/>
      <c r="B7871"/>
      <c r="C7871"/>
      <c r="D7871" s="145"/>
      <c r="E7871" s="146"/>
      <c r="F7871" s="1"/>
      <c r="G7871"/>
    </row>
    <row r="7872" spans="1:7" x14ac:dyDescent="0.3">
      <c r="A7872"/>
      <c r="B7872"/>
      <c r="C7872"/>
      <c r="D7872" s="145"/>
      <c r="E7872" s="146"/>
      <c r="F7872" s="1"/>
      <c r="G7872"/>
    </row>
    <row r="7873" spans="1:7" x14ac:dyDescent="0.3">
      <c r="A7873"/>
      <c r="B7873"/>
      <c r="C7873"/>
      <c r="D7873" s="145"/>
      <c r="E7873" s="146"/>
      <c r="F7873" s="1"/>
      <c r="G7873"/>
    </row>
    <row r="7874" spans="1:7" x14ac:dyDescent="0.3">
      <c r="A7874"/>
      <c r="B7874"/>
      <c r="C7874"/>
      <c r="D7874" s="145"/>
      <c r="E7874" s="146"/>
      <c r="F7874" s="1"/>
      <c r="G7874"/>
    </row>
    <row r="7875" spans="1:7" x14ac:dyDescent="0.3">
      <c r="A7875"/>
      <c r="B7875"/>
      <c r="C7875"/>
      <c r="D7875" s="145"/>
      <c r="E7875" s="146"/>
      <c r="F7875" s="1"/>
      <c r="G7875"/>
    </row>
    <row r="7876" spans="1:7" x14ac:dyDescent="0.3">
      <c r="A7876"/>
      <c r="B7876"/>
      <c r="C7876"/>
      <c r="D7876" s="145"/>
      <c r="E7876" s="146"/>
      <c r="F7876" s="1"/>
      <c r="G7876"/>
    </row>
    <row r="7877" spans="1:7" x14ac:dyDescent="0.3">
      <c r="A7877"/>
      <c r="B7877"/>
      <c r="C7877"/>
      <c r="D7877" s="145"/>
      <c r="E7877" s="146"/>
      <c r="F7877" s="1"/>
      <c r="G7877"/>
    </row>
    <row r="7878" spans="1:7" x14ac:dyDescent="0.3">
      <c r="A7878"/>
      <c r="B7878"/>
      <c r="C7878"/>
      <c r="D7878" s="145"/>
      <c r="E7878" s="146"/>
      <c r="F7878" s="1"/>
      <c r="G7878"/>
    </row>
    <row r="7879" spans="1:7" x14ac:dyDescent="0.3">
      <c r="A7879"/>
      <c r="B7879"/>
      <c r="C7879"/>
      <c r="D7879" s="145"/>
      <c r="E7879" s="146"/>
      <c r="F7879" s="1"/>
      <c r="G7879"/>
    </row>
    <row r="7880" spans="1:7" x14ac:dyDescent="0.3">
      <c r="A7880"/>
      <c r="B7880"/>
      <c r="C7880"/>
      <c r="D7880" s="145"/>
      <c r="E7880" s="146"/>
      <c r="F7880" s="1"/>
      <c r="G7880"/>
    </row>
    <row r="7881" spans="1:7" x14ac:dyDescent="0.3">
      <c r="A7881"/>
      <c r="B7881"/>
      <c r="C7881"/>
      <c r="D7881" s="145"/>
      <c r="E7881" s="146"/>
      <c r="F7881" s="1"/>
      <c r="G7881"/>
    </row>
    <row r="7882" spans="1:7" x14ac:dyDescent="0.3">
      <c r="A7882"/>
      <c r="B7882"/>
      <c r="C7882"/>
      <c r="D7882" s="145"/>
      <c r="E7882" s="146"/>
      <c r="F7882" s="1"/>
      <c r="G7882"/>
    </row>
    <row r="7883" spans="1:7" x14ac:dyDescent="0.3">
      <c r="A7883"/>
      <c r="B7883"/>
      <c r="C7883"/>
      <c r="D7883" s="145"/>
      <c r="E7883" s="146"/>
      <c r="F7883" s="1"/>
      <c r="G7883"/>
    </row>
    <row r="7884" spans="1:7" x14ac:dyDescent="0.3">
      <c r="A7884"/>
      <c r="B7884"/>
      <c r="C7884"/>
      <c r="D7884" s="145"/>
      <c r="E7884" s="146"/>
      <c r="F7884" s="1"/>
      <c r="G7884"/>
    </row>
    <row r="7885" spans="1:7" x14ac:dyDescent="0.3">
      <c r="A7885"/>
      <c r="B7885"/>
      <c r="C7885"/>
      <c r="D7885" s="145"/>
      <c r="E7885" s="146"/>
      <c r="F7885" s="1"/>
      <c r="G7885"/>
    </row>
    <row r="7886" spans="1:7" x14ac:dyDescent="0.3">
      <c r="A7886"/>
      <c r="B7886"/>
      <c r="C7886"/>
      <c r="D7886" s="145"/>
      <c r="E7886" s="146"/>
      <c r="F7886" s="1"/>
      <c r="G7886"/>
    </row>
    <row r="7887" spans="1:7" x14ac:dyDescent="0.3">
      <c r="A7887"/>
      <c r="B7887"/>
      <c r="C7887"/>
      <c r="D7887" s="145"/>
      <c r="E7887" s="146"/>
      <c r="F7887" s="1"/>
      <c r="G7887"/>
    </row>
    <row r="7888" spans="1:7" x14ac:dyDescent="0.3">
      <c r="A7888"/>
      <c r="B7888"/>
      <c r="C7888"/>
      <c r="D7888" s="145"/>
      <c r="E7888" s="146"/>
      <c r="F7888" s="1"/>
      <c r="G7888"/>
    </row>
    <row r="7889" spans="1:7" x14ac:dyDescent="0.3">
      <c r="A7889"/>
      <c r="B7889"/>
      <c r="C7889"/>
      <c r="D7889" s="145"/>
      <c r="E7889" s="146"/>
      <c r="F7889" s="1"/>
      <c r="G7889"/>
    </row>
    <row r="7890" spans="1:7" x14ac:dyDescent="0.3">
      <c r="A7890"/>
      <c r="B7890"/>
      <c r="C7890"/>
      <c r="D7890" s="145"/>
      <c r="E7890" s="146"/>
      <c r="F7890" s="1"/>
      <c r="G7890"/>
    </row>
    <row r="7891" spans="1:7" x14ac:dyDescent="0.3">
      <c r="A7891"/>
      <c r="B7891"/>
      <c r="C7891"/>
      <c r="D7891" s="145"/>
      <c r="E7891" s="146"/>
      <c r="F7891" s="1"/>
      <c r="G7891"/>
    </row>
    <row r="7892" spans="1:7" x14ac:dyDescent="0.3">
      <c r="A7892"/>
      <c r="B7892"/>
      <c r="C7892"/>
      <c r="D7892" s="145"/>
      <c r="E7892" s="146"/>
      <c r="F7892" s="1"/>
      <c r="G7892"/>
    </row>
    <row r="7893" spans="1:7" x14ac:dyDescent="0.3">
      <c r="A7893"/>
      <c r="B7893"/>
      <c r="C7893"/>
      <c r="D7893" s="145"/>
      <c r="E7893" s="146"/>
      <c r="F7893" s="1"/>
      <c r="G7893"/>
    </row>
    <row r="7894" spans="1:7" x14ac:dyDescent="0.3">
      <c r="A7894"/>
      <c r="B7894"/>
      <c r="C7894"/>
      <c r="D7894" s="145"/>
      <c r="E7894" s="146"/>
      <c r="F7894" s="1"/>
      <c r="G7894"/>
    </row>
    <row r="7895" spans="1:7" x14ac:dyDescent="0.3">
      <c r="A7895"/>
      <c r="B7895"/>
      <c r="C7895"/>
      <c r="D7895" s="145"/>
      <c r="E7895" s="146"/>
      <c r="F7895" s="1"/>
      <c r="G7895"/>
    </row>
    <row r="7896" spans="1:7" x14ac:dyDescent="0.3">
      <c r="A7896"/>
      <c r="B7896"/>
      <c r="C7896"/>
      <c r="D7896" s="145"/>
      <c r="E7896" s="146"/>
      <c r="F7896" s="1"/>
      <c r="G7896"/>
    </row>
    <row r="7897" spans="1:7" x14ac:dyDescent="0.3">
      <c r="A7897"/>
      <c r="B7897"/>
      <c r="C7897"/>
      <c r="D7897" s="145"/>
      <c r="E7897" s="146"/>
      <c r="F7897" s="1"/>
      <c r="G7897"/>
    </row>
    <row r="7898" spans="1:7" x14ac:dyDescent="0.3">
      <c r="A7898"/>
      <c r="B7898"/>
      <c r="C7898"/>
      <c r="D7898" s="145"/>
      <c r="E7898" s="146"/>
      <c r="F7898" s="1"/>
      <c r="G7898"/>
    </row>
    <row r="7899" spans="1:7" x14ac:dyDescent="0.3">
      <c r="A7899"/>
      <c r="B7899"/>
      <c r="C7899"/>
      <c r="D7899" s="145"/>
      <c r="E7899" s="146"/>
      <c r="F7899" s="1"/>
      <c r="G7899"/>
    </row>
    <row r="7900" spans="1:7" x14ac:dyDescent="0.3">
      <c r="A7900"/>
      <c r="B7900"/>
      <c r="C7900"/>
      <c r="D7900" s="145"/>
      <c r="E7900" s="146"/>
      <c r="F7900" s="1"/>
      <c r="G7900"/>
    </row>
    <row r="7901" spans="1:7" x14ac:dyDescent="0.3">
      <c r="A7901"/>
      <c r="B7901"/>
      <c r="C7901"/>
      <c r="D7901" s="145"/>
      <c r="E7901" s="146"/>
      <c r="F7901" s="1"/>
      <c r="G7901"/>
    </row>
    <row r="7902" spans="1:7" x14ac:dyDescent="0.3">
      <c r="A7902"/>
      <c r="B7902"/>
      <c r="C7902"/>
      <c r="D7902" s="145"/>
      <c r="E7902" s="146"/>
      <c r="F7902" s="1"/>
      <c r="G7902"/>
    </row>
    <row r="7903" spans="1:7" x14ac:dyDescent="0.3">
      <c r="A7903"/>
      <c r="B7903"/>
      <c r="C7903"/>
      <c r="D7903" s="145"/>
      <c r="E7903" s="146"/>
      <c r="F7903" s="1"/>
      <c r="G7903"/>
    </row>
    <row r="7904" spans="1:7" x14ac:dyDescent="0.3">
      <c r="A7904"/>
      <c r="B7904"/>
      <c r="C7904"/>
      <c r="D7904" s="145"/>
      <c r="E7904" s="146"/>
      <c r="F7904" s="1"/>
      <c r="G7904"/>
    </row>
    <row r="7905" spans="1:7" x14ac:dyDescent="0.3">
      <c r="A7905"/>
      <c r="B7905"/>
      <c r="C7905"/>
      <c r="D7905" s="145"/>
      <c r="E7905" s="146"/>
      <c r="F7905" s="1"/>
      <c r="G7905"/>
    </row>
    <row r="7906" spans="1:7" x14ac:dyDescent="0.3">
      <c r="A7906"/>
      <c r="B7906"/>
      <c r="C7906"/>
      <c r="D7906" s="145"/>
      <c r="E7906" s="146"/>
      <c r="F7906" s="1"/>
      <c r="G7906"/>
    </row>
    <row r="7907" spans="1:7" x14ac:dyDescent="0.3">
      <c r="A7907"/>
      <c r="B7907"/>
      <c r="C7907"/>
      <c r="D7907" s="145"/>
      <c r="E7907" s="146"/>
      <c r="F7907" s="1"/>
      <c r="G7907"/>
    </row>
    <row r="7908" spans="1:7" x14ac:dyDescent="0.3">
      <c r="A7908"/>
      <c r="B7908"/>
      <c r="C7908"/>
      <c r="D7908" s="145"/>
      <c r="E7908" s="146"/>
      <c r="F7908" s="1"/>
      <c r="G7908"/>
    </row>
    <row r="7909" spans="1:7" x14ac:dyDescent="0.3">
      <c r="A7909"/>
      <c r="B7909"/>
      <c r="C7909"/>
      <c r="D7909" s="145"/>
      <c r="E7909" s="146"/>
      <c r="F7909" s="1"/>
      <c r="G7909"/>
    </row>
    <row r="7910" spans="1:7" x14ac:dyDescent="0.3">
      <c r="A7910"/>
      <c r="B7910"/>
      <c r="C7910"/>
      <c r="D7910" s="145"/>
      <c r="E7910" s="146"/>
      <c r="F7910" s="1"/>
      <c r="G7910"/>
    </row>
    <row r="7911" spans="1:7" x14ac:dyDescent="0.3">
      <c r="A7911"/>
      <c r="B7911"/>
      <c r="C7911"/>
      <c r="D7911" s="145"/>
      <c r="E7911" s="146"/>
      <c r="F7911" s="1"/>
      <c r="G7911"/>
    </row>
    <row r="7912" spans="1:7" x14ac:dyDescent="0.3">
      <c r="A7912"/>
      <c r="B7912"/>
      <c r="C7912"/>
      <c r="D7912" s="145"/>
      <c r="E7912" s="146"/>
      <c r="F7912" s="1"/>
      <c r="G7912"/>
    </row>
    <row r="7913" spans="1:7" x14ac:dyDescent="0.3">
      <c r="A7913"/>
      <c r="B7913"/>
      <c r="C7913"/>
      <c r="D7913" s="145"/>
      <c r="E7913" s="146"/>
      <c r="F7913" s="1"/>
      <c r="G7913"/>
    </row>
    <row r="7914" spans="1:7" x14ac:dyDescent="0.3">
      <c r="A7914"/>
      <c r="B7914"/>
      <c r="C7914"/>
      <c r="D7914" s="145"/>
      <c r="E7914" s="146"/>
      <c r="F7914" s="1"/>
      <c r="G7914"/>
    </row>
    <row r="7915" spans="1:7" x14ac:dyDescent="0.3">
      <c r="A7915"/>
      <c r="B7915"/>
      <c r="C7915"/>
      <c r="D7915" s="145"/>
      <c r="E7915" s="146"/>
      <c r="F7915" s="1"/>
      <c r="G7915"/>
    </row>
    <row r="7916" spans="1:7" x14ac:dyDescent="0.3">
      <c r="A7916"/>
      <c r="B7916"/>
      <c r="C7916"/>
      <c r="D7916" s="145"/>
      <c r="E7916" s="146"/>
      <c r="F7916" s="1"/>
      <c r="G7916"/>
    </row>
    <row r="7917" spans="1:7" x14ac:dyDescent="0.3">
      <c r="A7917"/>
      <c r="B7917"/>
      <c r="C7917"/>
      <c r="D7917" s="145"/>
      <c r="E7917" s="146"/>
      <c r="F7917" s="1"/>
      <c r="G7917"/>
    </row>
    <row r="7918" spans="1:7" x14ac:dyDescent="0.3">
      <c r="A7918"/>
      <c r="B7918"/>
      <c r="C7918"/>
      <c r="D7918" s="145"/>
      <c r="E7918" s="146"/>
      <c r="F7918" s="1"/>
      <c r="G7918"/>
    </row>
    <row r="7919" spans="1:7" x14ac:dyDescent="0.3">
      <c r="A7919"/>
      <c r="B7919"/>
      <c r="C7919"/>
      <c r="D7919" s="145"/>
      <c r="E7919" s="146"/>
      <c r="F7919" s="1"/>
      <c r="G7919"/>
    </row>
    <row r="7920" spans="1:7" x14ac:dyDescent="0.3">
      <c r="A7920"/>
      <c r="B7920"/>
      <c r="C7920"/>
      <c r="D7920" s="145"/>
      <c r="E7920" s="146"/>
      <c r="F7920" s="1"/>
      <c r="G7920"/>
    </row>
    <row r="7921" spans="1:7" x14ac:dyDescent="0.3">
      <c r="A7921"/>
      <c r="B7921"/>
      <c r="C7921"/>
      <c r="D7921" s="145"/>
      <c r="E7921" s="146"/>
      <c r="F7921" s="1"/>
      <c r="G7921"/>
    </row>
    <row r="7922" spans="1:7" x14ac:dyDescent="0.3">
      <c r="A7922"/>
      <c r="B7922"/>
      <c r="C7922"/>
      <c r="D7922" s="145"/>
      <c r="E7922" s="146"/>
      <c r="F7922" s="1"/>
      <c r="G7922"/>
    </row>
    <row r="7923" spans="1:7" x14ac:dyDescent="0.3">
      <c r="A7923"/>
      <c r="B7923"/>
      <c r="C7923"/>
      <c r="D7923" s="145"/>
      <c r="E7923" s="146"/>
      <c r="F7923" s="1"/>
      <c r="G7923"/>
    </row>
    <row r="7924" spans="1:7" x14ac:dyDescent="0.3">
      <c r="A7924"/>
      <c r="B7924"/>
      <c r="C7924"/>
      <c r="D7924" s="145"/>
      <c r="E7924" s="146"/>
      <c r="F7924" s="1"/>
      <c r="G7924"/>
    </row>
    <row r="7925" spans="1:7" x14ac:dyDescent="0.3">
      <c r="A7925"/>
      <c r="B7925"/>
      <c r="C7925"/>
      <c r="D7925" s="145"/>
      <c r="E7925" s="146"/>
      <c r="F7925" s="1"/>
      <c r="G7925"/>
    </row>
    <row r="7926" spans="1:7" x14ac:dyDescent="0.3">
      <c r="A7926"/>
      <c r="B7926"/>
      <c r="C7926"/>
      <c r="D7926" s="145"/>
      <c r="E7926" s="146"/>
      <c r="F7926" s="1"/>
      <c r="G7926"/>
    </row>
    <row r="7927" spans="1:7" x14ac:dyDescent="0.3">
      <c r="A7927"/>
      <c r="B7927"/>
      <c r="C7927"/>
      <c r="D7927" s="145"/>
      <c r="E7927" s="146"/>
      <c r="F7927" s="1"/>
      <c r="G7927"/>
    </row>
    <row r="7928" spans="1:7" x14ac:dyDescent="0.3">
      <c r="A7928"/>
      <c r="B7928"/>
      <c r="C7928"/>
      <c r="D7928" s="145"/>
      <c r="E7928" s="146"/>
      <c r="F7928" s="1"/>
      <c r="G7928"/>
    </row>
    <row r="7929" spans="1:7" x14ac:dyDescent="0.3">
      <c r="A7929"/>
      <c r="B7929"/>
      <c r="C7929"/>
      <c r="D7929" s="145"/>
      <c r="E7929" s="146"/>
      <c r="F7929" s="1"/>
      <c r="G7929"/>
    </row>
    <row r="7930" spans="1:7" x14ac:dyDescent="0.3">
      <c r="A7930"/>
      <c r="B7930"/>
      <c r="C7930"/>
      <c r="D7930" s="145"/>
      <c r="E7930" s="146"/>
      <c r="F7930" s="1"/>
      <c r="G7930"/>
    </row>
    <row r="7931" spans="1:7" x14ac:dyDescent="0.3">
      <c r="A7931"/>
      <c r="B7931"/>
      <c r="C7931"/>
      <c r="D7931" s="145"/>
      <c r="E7931" s="146"/>
      <c r="F7931" s="1"/>
      <c r="G7931"/>
    </row>
    <row r="7932" spans="1:7" x14ac:dyDescent="0.3">
      <c r="A7932"/>
      <c r="B7932"/>
      <c r="C7932"/>
      <c r="D7932" s="145"/>
      <c r="E7932" s="146"/>
      <c r="F7932" s="1"/>
      <c r="G7932"/>
    </row>
    <row r="7933" spans="1:7" x14ac:dyDescent="0.3">
      <c r="A7933"/>
      <c r="B7933"/>
      <c r="C7933"/>
      <c r="D7933" s="145"/>
      <c r="E7933" s="146"/>
      <c r="F7933" s="1"/>
      <c r="G7933"/>
    </row>
    <row r="7934" spans="1:7" x14ac:dyDescent="0.3">
      <c r="A7934"/>
      <c r="B7934"/>
      <c r="C7934"/>
      <c r="D7934" s="145"/>
      <c r="E7934" s="146"/>
      <c r="F7934" s="1"/>
      <c r="G7934"/>
    </row>
    <row r="7935" spans="1:7" x14ac:dyDescent="0.3">
      <c r="A7935"/>
      <c r="B7935"/>
      <c r="C7935"/>
      <c r="D7935" s="145"/>
      <c r="E7935" s="146"/>
      <c r="F7935" s="1"/>
      <c r="G7935"/>
    </row>
    <row r="7936" spans="1:7" x14ac:dyDescent="0.3">
      <c r="A7936"/>
      <c r="B7936"/>
      <c r="C7936"/>
      <c r="D7936" s="145"/>
      <c r="E7936" s="146"/>
      <c r="F7936" s="1"/>
      <c r="G7936"/>
    </row>
    <row r="7937" spans="1:7" x14ac:dyDescent="0.3">
      <c r="A7937"/>
      <c r="B7937"/>
      <c r="C7937"/>
      <c r="D7937" s="145"/>
      <c r="E7937" s="146"/>
      <c r="F7937" s="1"/>
      <c r="G7937"/>
    </row>
    <row r="7938" spans="1:7" x14ac:dyDescent="0.3">
      <c r="A7938"/>
      <c r="B7938"/>
      <c r="C7938"/>
      <c r="D7938" s="145"/>
      <c r="E7938" s="146"/>
      <c r="F7938" s="1"/>
      <c r="G7938"/>
    </row>
    <row r="7939" spans="1:7" x14ac:dyDescent="0.3">
      <c r="A7939"/>
      <c r="B7939"/>
      <c r="C7939"/>
      <c r="D7939" s="145"/>
      <c r="E7939" s="146"/>
      <c r="F7939" s="1"/>
      <c r="G7939"/>
    </row>
    <row r="7940" spans="1:7" x14ac:dyDescent="0.3">
      <c r="A7940"/>
      <c r="B7940"/>
      <c r="C7940"/>
      <c r="D7940" s="145"/>
      <c r="E7940" s="146"/>
      <c r="F7940" s="1"/>
      <c r="G7940"/>
    </row>
    <row r="7941" spans="1:7" x14ac:dyDescent="0.3">
      <c r="A7941"/>
      <c r="B7941"/>
      <c r="C7941"/>
      <c r="D7941" s="145"/>
      <c r="E7941" s="146"/>
      <c r="F7941" s="1"/>
      <c r="G7941"/>
    </row>
    <row r="7942" spans="1:7" x14ac:dyDescent="0.3">
      <c r="A7942"/>
      <c r="B7942"/>
      <c r="C7942"/>
      <c r="D7942" s="145"/>
      <c r="E7942" s="146"/>
      <c r="F7942" s="1"/>
      <c r="G7942"/>
    </row>
    <row r="7943" spans="1:7" x14ac:dyDescent="0.3">
      <c r="A7943"/>
      <c r="B7943"/>
      <c r="C7943"/>
      <c r="D7943" s="145"/>
      <c r="E7943" s="146"/>
      <c r="F7943" s="1"/>
      <c r="G7943"/>
    </row>
    <row r="7944" spans="1:7" x14ac:dyDescent="0.3">
      <c r="A7944"/>
      <c r="B7944"/>
      <c r="C7944"/>
      <c r="D7944" s="145"/>
      <c r="E7944" s="146"/>
      <c r="F7944" s="1"/>
      <c r="G7944"/>
    </row>
    <row r="7945" spans="1:7" x14ac:dyDescent="0.3">
      <c r="A7945"/>
      <c r="B7945"/>
      <c r="C7945"/>
      <c r="D7945" s="145"/>
      <c r="E7945" s="146"/>
      <c r="F7945" s="1"/>
      <c r="G7945"/>
    </row>
    <row r="7946" spans="1:7" x14ac:dyDescent="0.3">
      <c r="A7946"/>
      <c r="B7946"/>
      <c r="C7946"/>
      <c r="D7946" s="145"/>
      <c r="E7946" s="146"/>
      <c r="F7946" s="1"/>
      <c r="G7946"/>
    </row>
    <row r="7947" spans="1:7" x14ac:dyDescent="0.3">
      <c r="A7947"/>
      <c r="B7947"/>
      <c r="C7947"/>
      <c r="D7947" s="145"/>
      <c r="E7947" s="146"/>
      <c r="F7947" s="1"/>
      <c r="G7947"/>
    </row>
    <row r="7948" spans="1:7" x14ac:dyDescent="0.3">
      <c r="A7948"/>
      <c r="B7948"/>
      <c r="C7948"/>
      <c r="D7948" s="145"/>
      <c r="E7948" s="146"/>
      <c r="F7948" s="1"/>
      <c r="G7948"/>
    </row>
    <row r="7949" spans="1:7" x14ac:dyDescent="0.3">
      <c r="A7949"/>
      <c r="B7949"/>
      <c r="C7949"/>
      <c r="D7949" s="145"/>
      <c r="E7949" s="146"/>
      <c r="F7949" s="1"/>
      <c r="G7949"/>
    </row>
    <row r="7950" spans="1:7" x14ac:dyDescent="0.3">
      <c r="A7950"/>
      <c r="B7950"/>
      <c r="C7950"/>
      <c r="D7950" s="145"/>
      <c r="E7950" s="146"/>
      <c r="F7950" s="1"/>
      <c r="G7950"/>
    </row>
    <row r="7951" spans="1:7" x14ac:dyDescent="0.3">
      <c r="A7951"/>
      <c r="B7951"/>
      <c r="C7951"/>
      <c r="D7951" s="145"/>
      <c r="E7951" s="146"/>
      <c r="F7951" s="1"/>
      <c r="G7951"/>
    </row>
    <row r="7952" spans="1:7" x14ac:dyDescent="0.3">
      <c r="A7952"/>
      <c r="B7952"/>
      <c r="C7952"/>
      <c r="D7952" s="145"/>
      <c r="E7952" s="146"/>
      <c r="F7952" s="1"/>
      <c r="G7952"/>
    </row>
    <row r="7953" spans="1:7" x14ac:dyDescent="0.3">
      <c r="A7953"/>
      <c r="B7953"/>
      <c r="C7953"/>
      <c r="D7953" s="145"/>
      <c r="E7953" s="146"/>
      <c r="F7953" s="1"/>
      <c r="G7953"/>
    </row>
    <row r="7954" spans="1:7" x14ac:dyDescent="0.3">
      <c r="A7954"/>
      <c r="B7954"/>
      <c r="C7954"/>
      <c r="D7954" s="145"/>
      <c r="E7954" s="146"/>
      <c r="F7954" s="1"/>
      <c r="G7954"/>
    </row>
    <row r="7955" spans="1:7" x14ac:dyDescent="0.3">
      <c r="A7955"/>
      <c r="B7955"/>
      <c r="C7955"/>
      <c r="D7955" s="145"/>
      <c r="E7955" s="146"/>
      <c r="F7955" s="1"/>
      <c r="G7955"/>
    </row>
    <row r="7956" spans="1:7" x14ac:dyDescent="0.3">
      <c r="A7956"/>
      <c r="B7956"/>
      <c r="C7956"/>
      <c r="D7956" s="145"/>
      <c r="E7956" s="146"/>
      <c r="F7956" s="1"/>
      <c r="G7956"/>
    </row>
    <row r="7957" spans="1:7" x14ac:dyDescent="0.3">
      <c r="A7957"/>
      <c r="B7957"/>
      <c r="C7957"/>
      <c r="D7957" s="145"/>
      <c r="E7957" s="146"/>
      <c r="F7957" s="1"/>
      <c r="G7957"/>
    </row>
    <row r="7958" spans="1:7" x14ac:dyDescent="0.3">
      <c r="A7958"/>
      <c r="B7958"/>
      <c r="C7958"/>
      <c r="D7958" s="145"/>
      <c r="E7958" s="146"/>
      <c r="F7958" s="1"/>
      <c r="G7958"/>
    </row>
    <row r="7959" spans="1:7" x14ac:dyDescent="0.3">
      <c r="A7959"/>
      <c r="B7959"/>
      <c r="C7959"/>
      <c r="D7959" s="145"/>
      <c r="E7959" s="146"/>
      <c r="F7959" s="1"/>
      <c r="G7959"/>
    </row>
    <row r="7960" spans="1:7" x14ac:dyDescent="0.3">
      <c r="A7960"/>
      <c r="B7960"/>
      <c r="C7960"/>
      <c r="D7960" s="145"/>
      <c r="E7960" s="146"/>
      <c r="F7960" s="1"/>
      <c r="G7960"/>
    </row>
    <row r="7961" spans="1:7" x14ac:dyDescent="0.3">
      <c r="A7961"/>
      <c r="B7961"/>
      <c r="C7961"/>
      <c r="D7961" s="145"/>
      <c r="E7961" s="146"/>
      <c r="F7961" s="1"/>
      <c r="G7961"/>
    </row>
    <row r="7962" spans="1:7" x14ac:dyDescent="0.3">
      <c r="A7962"/>
      <c r="B7962"/>
      <c r="C7962"/>
      <c r="D7962" s="145"/>
      <c r="E7962" s="146"/>
      <c r="F7962" s="1"/>
      <c r="G7962"/>
    </row>
    <row r="7963" spans="1:7" x14ac:dyDescent="0.3">
      <c r="A7963"/>
      <c r="B7963"/>
      <c r="C7963"/>
      <c r="D7963" s="145"/>
      <c r="E7963" s="146"/>
      <c r="F7963" s="1"/>
      <c r="G7963"/>
    </row>
    <row r="7964" spans="1:7" x14ac:dyDescent="0.3">
      <c r="A7964"/>
      <c r="B7964"/>
      <c r="C7964"/>
      <c r="D7964" s="145"/>
      <c r="E7964" s="146"/>
      <c r="F7964" s="1"/>
      <c r="G7964"/>
    </row>
    <row r="7965" spans="1:7" x14ac:dyDescent="0.3">
      <c r="A7965"/>
      <c r="B7965"/>
      <c r="C7965"/>
      <c r="D7965" s="145"/>
      <c r="E7965" s="146"/>
      <c r="F7965" s="1"/>
      <c r="G7965"/>
    </row>
    <row r="7966" spans="1:7" x14ac:dyDescent="0.3">
      <c r="A7966"/>
      <c r="B7966"/>
      <c r="C7966"/>
      <c r="D7966" s="145"/>
      <c r="E7966" s="146"/>
      <c r="F7966" s="1"/>
      <c r="G7966"/>
    </row>
    <row r="7967" spans="1:7" x14ac:dyDescent="0.3">
      <c r="A7967"/>
      <c r="B7967"/>
      <c r="C7967"/>
      <c r="D7967" s="145"/>
      <c r="E7967" s="146"/>
      <c r="F7967" s="1"/>
      <c r="G7967"/>
    </row>
    <row r="7968" spans="1:7" x14ac:dyDescent="0.3">
      <c r="A7968"/>
      <c r="B7968"/>
      <c r="C7968"/>
      <c r="D7968" s="145"/>
      <c r="E7968" s="146"/>
      <c r="F7968" s="1"/>
      <c r="G7968"/>
    </row>
    <row r="7969" spans="1:7" x14ac:dyDescent="0.3">
      <c r="A7969"/>
      <c r="B7969"/>
      <c r="C7969"/>
      <c r="D7969" s="145"/>
      <c r="E7969" s="146"/>
      <c r="F7969" s="1"/>
      <c r="G7969"/>
    </row>
    <row r="7970" spans="1:7" x14ac:dyDescent="0.3">
      <c r="A7970"/>
      <c r="B7970"/>
      <c r="C7970"/>
      <c r="D7970" s="145"/>
      <c r="E7970" s="146"/>
      <c r="F7970" s="1"/>
      <c r="G7970"/>
    </row>
    <row r="7971" spans="1:7" x14ac:dyDescent="0.3">
      <c r="A7971"/>
      <c r="B7971"/>
      <c r="C7971"/>
      <c r="D7971" s="145"/>
      <c r="E7971" s="146"/>
      <c r="F7971" s="1"/>
      <c r="G7971"/>
    </row>
    <row r="7972" spans="1:7" x14ac:dyDescent="0.3">
      <c r="A7972"/>
      <c r="B7972"/>
      <c r="C7972"/>
      <c r="D7972" s="145"/>
      <c r="E7972" s="146"/>
      <c r="F7972" s="1"/>
      <c r="G7972"/>
    </row>
    <row r="7973" spans="1:7" x14ac:dyDescent="0.3">
      <c r="A7973"/>
      <c r="B7973"/>
      <c r="C7973"/>
      <c r="D7973" s="145"/>
      <c r="E7973" s="146"/>
      <c r="F7973" s="1"/>
      <c r="G7973"/>
    </row>
    <row r="7974" spans="1:7" x14ac:dyDescent="0.3">
      <c r="A7974"/>
      <c r="B7974"/>
      <c r="C7974"/>
      <c r="D7974" s="145"/>
      <c r="E7974" s="146"/>
      <c r="F7974" s="1"/>
      <c r="G7974"/>
    </row>
    <row r="7975" spans="1:7" x14ac:dyDescent="0.3">
      <c r="A7975"/>
      <c r="B7975"/>
      <c r="C7975"/>
      <c r="D7975" s="145"/>
      <c r="E7975" s="146"/>
      <c r="F7975" s="1"/>
      <c r="G7975"/>
    </row>
    <row r="7976" spans="1:7" x14ac:dyDescent="0.3">
      <c r="A7976"/>
      <c r="B7976"/>
      <c r="C7976"/>
      <c r="D7976" s="145"/>
      <c r="E7976" s="146"/>
      <c r="F7976" s="1"/>
      <c r="G7976"/>
    </row>
    <row r="7977" spans="1:7" x14ac:dyDescent="0.3">
      <c r="A7977"/>
      <c r="B7977"/>
      <c r="C7977"/>
      <c r="D7977" s="145"/>
      <c r="E7977" s="146"/>
      <c r="F7977" s="1"/>
      <c r="G7977"/>
    </row>
    <row r="7978" spans="1:7" x14ac:dyDescent="0.3">
      <c r="A7978"/>
      <c r="B7978"/>
      <c r="C7978"/>
      <c r="D7978" s="145"/>
      <c r="E7978" s="146"/>
      <c r="F7978" s="1"/>
      <c r="G7978"/>
    </row>
    <row r="7979" spans="1:7" x14ac:dyDescent="0.3">
      <c r="A7979"/>
      <c r="B7979"/>
      <c r="C7979"/>
      <c r="D7979" s="145"/>
      <c r="E7979" s="146"/>
      <c r="F7979" s="1"/>
      <c r="G7979"/>
    </row>
    <row r="7980" spans="1:7" x14ac:dyDescent="0.3">
      <c r="A7980"/>
      <c r="B7980"/>
      <c r="C7980"/>
      <c r="D7980" s="145"/>
      <c r="E7980" s="146"/>
      <c r="F7980" s="1"/>
      <c r="G7980"/>
    </row>
    <row r="7981" spans="1:7" x14ac:dyDescent="0.3">
      <c r="A7981"/>
      <c r="B7981"/>
      <c r="C7981"/>
      <c r="D7981" s="145"/>
      <c r="E7981" s="146"/>
      <c r="F7981" s="1"/>
      <c r="G7981"/>
    </row>
    <row r="7982" spans="1:7" x14ac:dyDescent="0.3">
      <c r="A7982"/>
      <c r="B7982"/>
      <c r="C7982"/>
      <c r="D7982" s="145"/>
      <c r="E7982" s="146"/>
      <c r="F7982" s="1"/>
      <c r="G7982"/>
    </row>
    <row r="7983" spans="1:7" x14ac:dyDescent="0.3">
      <c r="A7983"/>
      <c r="B7983"/>
      <c r="C7983"/>
      <c r="D7983" s="145"/>
      <c r="E7983" s="146"/>
      <c r="F7983" s="1"/>
      <c r="G7983"/>
    </row>
    <row r="7984" spans="1:7" x14ac:dyDescent="0.3">
      <c r="A7984"/>
      <c r="B7984"/>
      <c r="C7984"/>
      <c r="D7984" s="145"/>
      <c r="E7984" s="146"/>
      <c r="F7984" s="1"/>
      <c r="G7984"/>
    </row>
    <row r="7985" spans="1:7" x14ac:dyDescent="0.3">
      <c r="A7985"/>
      <c r="B7985"/>
      <c r="C7985"/>
      <c r="D7985" s="145"/>
      <c r="E7985" s="146"/>
      <c r="F7985" s="1"/>
      <c r="G7985"/>
    </row>
    <row r="7986" spans="1:7" x14ac:dyDescent="0.3">
      <c r="A7986"/>
      <c r="B7986"/>
      <c r="C7986"/>
      <c r="D7986" s="145"/>
      <c r="E7986" s="146"/>
      <c r="F7986" s="1"/>
      <c r="G7986"/>
    </row>
    <row r="7987" spans="1:7" x14ac:dyDescent="0.3">
      <c r="A7987"/>
      <c r="B7987"/>
      <c r="C7987"/>
      <c r="D7987" s="145"/>
      <c r="E7987" s="146"/>
      <c r="F7987" s="1"/>
      <c r="G7987"/>
    </row>
    <row r="7988" spans="1:7" x14ac:dyDescent="0.3">
      <c r="A7988"/>
      <c r="B7988"/>
      <c r="C7988"/>
      <c r="D7988" s="145"/>
      <c r="E7988" s="146"/>
      <c r="F7988" s="1"/>
      <c r="G7988"/>
    </row>
    <row r="7989" spans="1:7" x14ac:dyDescent="0.3">
      <c r="A7989"/>
      <c r="B7989"/>
      <c r="C7989"/>
      <c r="D7989" s="145"/>
      <c r="E7989" s="146"/>
      <c r="F7989" s="1"/>
      <c r="G7989"/>
    </row>
    <row r="7990" spans="1:7" x14ac:dyDescent="0.3">
      <c r="A7990"/>
      <c r="B7990"/>
      <c r="C7990"/>
      <c r="D7990" s="145"/>
      <c r="E7990" s="146"/>
      <c r="F7990" s="1"/>
      <c r="G7990"/>
    </row>
    <row r="7991" spans="1:7" x14ac:dyDescent="0.3">
      <c r="A7991"/>
      <c r="B7991"/>
      <c r="C7991"/>
      <c r="D7991" s="145"/>
      <c r="E7991" s="146"/>
      <c r="F7991" s="1"/>
      <c r="G7991"/>
    </row>
    <row r="7992" spans="1:7" x14ac:dyDescent="0.3">
      <c r="A7992"/>
      <c r="B7992"/>
      <c r="C7992"/>
      <c r="D7992" s="145"/>
      <c r="E7992" s="146"/>
      <c r="F7992" s="1"/>
      <c r="G7992"/>
    </row>
    <row r="7993" spans="1:7" x14ac:dyDescent="0.3">
      <c r="A7993"/>
      <c r="B7993"/>
      <c r="C7993"/>
      <c r="D7993" s="145"/>
      <c r="E7993" s="146"/>
      <c r="F7993" s="1"/>
      <c r="G7993"/>
    </row>
    <row r="7994" spans="1:7" x14ac:dyDescent="0.3">
      <c r="A7994"/>
      <c r="B7994"/>
      <c r="C7994"/>
      <c r="D7994" s="145"/>
      <c r="E7994" s="146"/>
      <c r="F7994" s="1"/>
      <c r="G7994"/>
    </row>
    <row r="7995" spans="1:7" x14ac:dyDescent="0.3">
      <c r="A7995"/>
      <c r="B7995"/>
      <c r="C7995"/>
      <c r="D7995" s="145"/>
      <c r="E7995" s="146"/>
      <c r="F7995" s="1"/>
      <c r="G7995"/>
    </row>
    <row r="7996" spans="1:7" x14ac:dyDescent="0.3">
      <c r="A7996"/>
      <c r="B7996"/>
      <c r="C7996"/>
      <c r="D7996" s="145"/>
      <c r="E7996" s="146"/>
      <c r="F7996" s="1"/>
      <c r="G7996"/>
    </row>
    <row r="7997" spans="1:7" x14ac:dyDescent="0.3">
      <c r="A7997"/>
      <c r="B7997"/>
      <c r="C7997"/>
      <c r="D7997" s="145"/>
      <c r="E7997" s="146"/>
      <c r="F7997" s="1"/>
      <c r="G7997"/>
    </row>
    <row r="7998" spans="1:7" x14ac:dyDescent="0.3">
      <c r="A7998"/>
      <c r="B7998"/>
      <c r="C7998"/>
      <c r="D7998" s="145"/>
      <c r="E7998" s="146"/>
      <c r="F7998" s="1"/>
      <c r="G7998"/>
    </row>
    <row r="7999" spans="1:7" x14ac:dyDescent="0.3">
      <c r="A7999"/>
      <c r="B7999"/>
      <c r="C7999"/>
      <c r="D7999" s="145"/>
      <c r="E7999" s="146"/>
      <c r="F7999" s="1"/>
      <c r="G7999"/>
    </row>
    <row r="8000" spans="1:7" x14ac:dyDescent="0.3">
      <c r="A8000"/>
      <c r="B8000"/>
      <c r="C8000"/>
      <c r="D8000" s="145"/>
      <c r="E8000" s="146"/>
      <c r="F8000" s="1"/>
      <c r="G8000"/>
    </row>
    <row r="8001" spans="1:7" x14ac:dyDescent="0.3">
      <c r="A8001"/>
      <c r="B8001"/>
      <c r="C8001"/>
      <c r="D8001" s="145"/>
      <c r="E8001" s="146"/>
      <c r="F8001" s="1"/>
      <c r="G8001"/>
    </row>
    <row r="8002" spans="1:7" x14ac:dyDescent="0.3">
      <c r="A8002"/>
      <c r="B8002"/>
      <c r="C8002"/>
      <c r="D8002" s="145"/>
      <c r="E8002" s="146"/>
      <c r="F8002" s="1"/>
      <c r="G8002"/>
    </row>
    <row r="8003" spans="1:7" x14ac:dyDescent="0.3">
      <c r="A8003"/>
      <c r="B8003"/>
      <c r="C8003"/>
      <c r="D8003" s="145"/>
      <c r="E8003" s="146"/>
      <c r="F8003" s="1"/>
      <c r="G8003"/>
    </row>
    <row r="8004" spans="1:7" x14ac:dyDescent="0.3">
      <c r="A8004"/>
      <c r="B8004"/>
      <c r="C8004"/>
      <c r="D8004" s="145"/>
      <c r="E8004" s="146"/>
      <c r="F8004" s="1"/>
      <c r="G8004"/>
    </row>
    <row r="8005" spans="1:7" x14ac:dyDescent="0.3">
      <c r="A8005"/>
      <c r="B8005"/>
      <c r="C8005"/>
      <c r="D8005" s="145"/>
      <c r="E8005" s="146"/>
      <c r="F8005" s="1"/>
      <c r="G8005"/>
    </row>
    <row r="8006" spans="1:7" x14ac:dyDescent="0.3">
      <c r="A8006"/>
      <c r="B8006"/>
      <c r="C8006"/>
      <c r="D8006" s="145"/>
      <c r="E8006" s="146"/>
      <c r="F8006" s="1"/>
      <c r="G8006"/>
    </row>
    <row r="8007" spans="1:7" x14ac:dyDescent="0.3">
      <c r="A8007"/>
      <c r="B8007"/>
      <c r="C8007"/>
      <c r="D8007" s="145"/>
      <c r="E8007" s="146"/>
      <c r="F8007" s="1"/>
      <c r="G8007"/>
    </row>
    <row r="8008" spans="1:7" x14ac:dyDescent="0.3">
      <c r="A8008"/>
      <c r="B8008"/>
      <c r="C8008"/>
      <c r="D8008" s="145"/>
      <c r="E8008" s="146"/>
      <c r="F8008" s="1"/>
      <c r="G8008"/>
    </row>
    <row r="8009" spans="1:7" x14ac:dyDescent="0.3">
      <c r="A8009"/>
      <c r="B8009"/>
      <c r="C8009"/>
      <c r="D8009" s="145"/>
      <c r="E8009" s="146"/>
      <c r="F8009" s="1"/>
      <c r="G8009"/>
    </row>
    <row r="8010" spans="1:7" x14ac:dyDescent="0.3">
      <c r="A8010"/>
      <c r="B8010"/>
      <c r="C8010"/>
      <c r="D8010" s="145"/>
      <c r="E8010" s="146"/>
      <c r="F8010" s="1"/>
      <c r="G8010"/>
    </row>
    <row r="8011" spans="1:7" x14ac:dyDescent="0.3">
      <c r="A8011"/>
      <c r="B8011"/>
      <c r="C8011"/>
      <c r="D8011" s="145"/>
      <c r="E8011" s="146"/>
      <c r="F8011" s="1"/>
      <c r="G8011"/>
    </row>
    <row r="8012" spans="1:7" x14ac:dyDescent="0.3">
      <c r="A8012"/>
      <c r="B8012"/>
      <c r="C8012"/>
      <c r="D8012" s="145"/>
      <c r="E8012" s="146"/>
      <c r="F8012" s="1"/>
      <c r="G8012"/>
    </row>
    <row r="8013" spans="1:7" x14ac:dyDescent="0.3">
      <c r="A8013"/>
      <c r="B8013"/>
      <c r="C8013"/>
      <c r="D8013" s="145"/>
      <c r="E8013" s="146"/>
      <c r="F8013" s="1"/>
      <c r="G8013"/>
    </row>
    <row r="8014" spans="1:7" x14ac:dyDescent="0.3">
      <c r="A8014"/>
      <c r="B8014"/>
      <c r="C8014"/>
      <c r="D8014" s="145"/>
      <c r="E8014" s="146"/>
      <c r="F8014" s="1"/>
      <c r="G8014"/>
    </row>
    <row r="8015" spans="1:7" x14ac:dyDescent="0.3">
      <c r="A8015"/>
      <c r="B8015"/>
      <c r="C8015"/>
      <c r="D8015" s="145"/>
      <c r="E8015" s="146"/>
      <c r="F8015" s="1"/>
      <c r="G8015"/>
    </row>
    <row r="8016" spans="1:7" x14ac:dyDescent="0.3">
      <c r="A8016"/>
      <c r="B8016"/>
      <c r="C8016"/>
      <c r="D8016" s="145"/>
      <c r="E8016" s="146"/>
      <c r="F8016" s="1"/>
      <c r="G8016"/>
    </row>
    <row r="8017" spans="1:7" x14ac:dyDescent="0.3">
      <c r="A8017"/>
      <c r="B8017"/>
      <c r="C8017"/>
      <c r="D8017" s="145"/>
      <c r="E8017" s="146"/>
      <c r="F8017" s="1"/>
      <c r="G8017"/>
    </row>
    <row r="8018" spans="1:7" x14ac:dyDescent="0.3">
      <c r="A8018"/>
      <c r="B8018"/>
      <c r="C8018"/>
      <c r="D8018" s="145"/>
      <c r="E8018" s="146"/>
      <c r="F8018" s="1"/>
      <c r="G8018"/>
    </row>
    <row r="8019" spans="1:7" x14ac:dyDescent="0.3">
      <c r="A8019"/>
      <c r="B8019"/>
      <c r="C8019"/>
      <c r="D8019" s="145"/>
      <c r="E8019" s="146"/>
      <c r="F8019" s="1"/>
      <c r="G8019"/>
    </row>
    <row r="8020" spans="1:7" x14ac:dyDescent="0.3">
      <c r="A8020"/>
      <c r="B8020"/>
      <c r="C8020"/>
      <c r="D8020" s="145"/>
      <c r="E8020" s="146"/>
      <c r="F8020" s="1"/>
      <c r="G8020"/>
    </row>
    <row r="8021" spans="1:7" x14ac:dyDescent="0.3">
      <c r="A8021"/>
      <c r="B8021"/>
      <c r="C8021"/>
      <c r="D8021" s="145"/>
      <c r="E8021" s="146"/>
      <c r="F8021" s="1"/>
      <c r="G8021"/>
    </row>
    <row r="8022" spans="1:7" x14ac:dyDescent="0.3">
      <c r="A8022"/>
      <c r="B8022"/>
      <c r="C8022"/>
      <c r="D8022" s="145"/>
      <c r="E8022" s="146"/>
      <c r="F8022" s="1"/>
      <c r="G8022"/>
    </row>
    <row r="8023" spans="1:7" x14ac:dyDescent="0.3">
      <c r="A8023"/>
      <c r="B8023"/>
      <c r="C8023"/>
      <c r="D8023" s="145"/>
      <c r="E8023" s="146"/>
      <c r="F8023" s="1"/>
      <c r="G8023"/>
    </row>
    <row r="8024" spans="1:7" x14ac:dyDescent="0.3">
      <c r="A8024"/>
      <c r="B8024"/>
      <c r="C8024"/>
      <c r="D8024" s="145"/>
      <c r="E8024" s="146"/>
      <c r="F8024" s="1"/>
      <c r="G8024"/>
    </row>
    <row r="8025" spans="1:7" x14ac:dyDescent="0.3">
      <c r="A8025"/>
      <c r="B8025"/>
      <c r="C8025"/>
      <c r="D8025" s="145"/>
      <c r="E8025" s="146"/>
      <c r="F8025" s="1"/>
      <c r="G8025"/>
    </row>
    <row r="8026" spans="1:7" x14ac:dyDescent="0.3">
      <c r="A8026"/>
      <c r="B8026"/>
      <c r="C8026"/>
      <c r="D8026" s="145"/>
      <c r="E8026" s="146"/>
      <c r="F8026" s="1"/>
      <c r="G8026"/>
    </row>
    <row r="8027" spans="1:7" x14ac:dyDescent="0.3">
      <c r="A8027"/>
      <c r="B8027"/>
      <c r="C8027"/>
      <c r="D8027" s="145"/>
      <c r="E8027" s="146"/>
      <c r="F8027" s="1"/>
      <c r="G8027"/>
    </row>
    <row r="8028" spans="1:7" x14ac:dyDescent="0.3">
      <c r="A8028"/>
      <c r="B8028"/>
      <c r="C8028"/>
      <c r="D8028" s="145"/>
      <c r="E8028" s="146"/>
      <c r="F8028" s="1"/>
      <c r="G8028"/>
    </row>
    <row r="8029" spans="1:7" x14ac:dyDescent="0.3">
      <c r="A8029"/>
      <c r="B8029"/>
      <c r="C8029"/>
      <c r="D8029" s="145"/>
      <c r="E8029" s="146"/>
      <c r="F8029" s="1"/>
      <c r="G8029"/>
    </row>
    <row r="8030" spans="1:7" x14ac:dyDescent="0.3">
      <c r="A8030"/>
      <c r="B8030"/>
      <c r="C8030"/>
      <c r="D8030" s="145"/>
      <c r="E8030" s="146"/>
      <c r="F8030" s="1"/>
      <c r="G8030"/>
    </row>
    <row r="8031" spans="1:7" x14ac:dyDescent="0.3">
      <c r="A8031"/>
      <c r="B8031"/>
      <c r="C8031"/>
      <c r="D8031" s="145"/>
      <c r="E8031" s="146"/>
      <c r="F8031" s="1"/>
      <c r="G8031"/>
    </row>
    <row r="8032" spans="1:7" x14ac:dyDescent="0.3">
      <c r="A8032"/>
      <c r="B8032"/>
      <c r="C8032"/>
      <c r="D8032" s="145"/>
      <c r="E8032" s="146"/>
      <c r="F8032" s="1"/>
      <c r="G8032"/>
    </row>
    <row r="8033" spans="1:7" x14ac:dyDescent="0.3">
      <c r="A8033"/>
      <c r="B8033"/>
      <c r="C8033"/>
      <c r="D8033" s="145"/>
      <c r="E8033" s="146"/>
      <c r="F8033" s="1"/>
      <c r="G8033"/>
    </row>
    <row r="8034" spans="1:7" x14ac:dyDescent="0.3">
      <c r="A8034"/>
      <c r="B8034"/>
      <c r="C8034"/>
      <c r="D8034" s="145"/>
      <c r="E8034" s="146"/>
      <c r="F8034" s="1"/>
      <c r="G8034"/>
    </row>
    <row r="8035" spans="1:7" x14ac:dyDescent="0.3">
      <c r="A8035"/>
      <c r="B8035"/>
      <c r="C8035"/>
      <c r="D8035" s="145"/>
      <c r="E8035" s="146"/>
      <c r="F8035" s="1"/>
      <c r="G8035"/>
    </row>
    <row r="8036" spans="1:7" x14ac:dyDescent="0.3">
      <c r="A8036"/>
      <c r="B8036"/>
      <c r="C8036"/>
      <c r="D8036" s="145"/>
      <c r="E8036" s="146"/>
      <c r="F8036" s="1"/>
      <c r="G8036"/>
    </row>
    <row r="8037" spans="1:7" x14ac:dyDescent="0.3">
      <c r="A8037"/>
      <c r="B8037"/>
      <c r="C8037"/>
      <c r="D8037" s="145"/>
      <c r="E8037" s="146"/>
      <c r="F8037" s="1"/>
      <c r="G8037"/>
    </row>
    <row r="8038" spans="1:7" x14ac:dyDescent="0.3">
      <c r="A8038"/>
      <c r="B8038"/>
      <c r="C8038"/>
      <c r="D8038" s="145"/>
      <c r="E8038" s="146"/>
      <c r="F8038" s="1"/>
      <c r="G8038"/>
    </row>
    <row r="8039" spans="1:7" x14ac:dyDescent="0.3">
      <c r="A8039"/>
      <c r="B8039"/>
      <c r="C8039"/>
      <c r="D8039" s="145"/>
      <c r="E8039" s="146"/>
      <c r="F8039" s="1"/>
      <c r="G8039"/>
    </row>
    <row r="8040" spans="1:7" x14ac:dyDescent="0.3">
      <c r="A8040"/>
      <c r="B8040"/>
      <c r="C8040"/>
      <c r="D8040" s="145"/>
      <c r="E8040" s="146"/>
      <c r="F8040" s="1"/>
      <c r="G8040"/>
    </row>
    <row r="8041" spans="1:7" x14ac:dyDescent="0.3">
      <c r="A8041"/>
      <c r="B8041"/>
      <c r="C8041"/>
      <c r="D8041" s="145"/>
      <c r="E8041" s="146"/>
      <c r="F8041" s="1"/>
      <c r="G8041"/>
    </row>
    <row r="8042" spans="1:7" x14ac:dyDescent="0.3">
      <c r="A8042"/>
      <c r="B8042"/>
      <c r="C8042"/>
      <c r="D8042" s="145"/>
      <c r="E8042" s="146"/>
      <c r="F8042" s="1"/>
      <c r="G8042"/>
    </row>
    <row r="8043" spans="1:7" x14ac:dyDescent="0.3">
      <c r="A8043"/>
      <c r="B8043"/>
      <c r="C8043"/>
      <c r="D8043" s="145"/>
      <c r="E8043" s="146"/>
      <c r="F8043" s="1"/>
      <c r="G8043"/>
    </row>
    <row r="8044" spans="1:7" x14ac:dyDescent="0.3">
      <c r="A8044"/>
      <c r="B8044"/>
      <c r="C8044"/>
      <c r="D8044" s="145"/>
      <c r="E8044" s="146"/>
      <c r="F8044" s="1"/>
      <c r="G8044"/>
    </row>
    <row r="8045" spans="1:7" x14ac:dyDescent="0.3">
      <c r="A8045"/>
      <c r="B8045"/>
      <c r="C8045"/>
      <c r="D8045" s="145"/>
      <c r="E8045" s="146"/>
      <c r="F8045" s="1"/>
      <c r="G8045"/>
    </row>
    <row r="8046" spans="1:7" x14ac:dyDescent="0.3">
      <c r="A8046"/>
      <c r="B8046"/>
      <c r="C8046"/>
      <c r="D8046" s="145"/>
      <c r="E8046" s="146"/>
      <c r="F8046" s="1"/>
      <c r="G8046"/>
    </row>
    <row r="8047" spans="1:7" x14ac:dyDescent="0.3">
      <c r="A8047"/>
      <c r="B8047"/>
      <c r="C8047"/>
      <c r="D8047" s="145"/>
      <c r="E8047" s="146"/>
      <c r="F8047" s="1"/>
      <c r="G8047"/>
    </row>
    <row r="8048" spans="1:7" x14ac:dyDescent="0.3">
      <c r="A8048"/>
      <c r="B8048"/>
      <c r="C8048"/>
      <c r="D8048" s="145"/>
      <c r="E8048" s="146"/>
      <c r="F8048" s="1"/>
      <c r="G8048"/>
    </row>
    <row r="8049" spans="1:7" x14ac:dyDescent="0.3">
      <c r="A8049"/>
      <c r="B8049"/>
      <c r="C8049"/>
      <c r="D8049" s="145"/>
      <c r="E8049" s="146"/>
      <c r="F8049" s="1"/>
      <c r="G8049"/>
    </row>
    <row r="8050" spans="1:7" x14ac:dyDescent="0.3">
      <c r="A8050"/>
      <c r="B8050"/>
      <c r="C8050"/>
      <c r="D8050" s="145"/>
      <c r="E8050" s="146"/>
      <c r="F8050" s="1"/>
      <c r="G8050"/>
    </row>
    <row r="8051" spans="1:7" x14ac:dyDescent="0.3">
      <c r="A8051"/>
      <c r="B8051"/>
      <c r="C8051"/>
      <c r="D8051" s="145"/>
      <c r="E8051" s="146"/>
      <c r="F8051" s="1"/>
      <c r="G8051"/>
    </row>
    <row r="8052" spans="1:7" x14ac:dyDescent="0.3">
      <c r="A8052"/>
      <c r="B8052"/>
      <c r="C8052"/>
      <c r="D8052" s="145"/>
      <c r="E8052" s="146"/>
      <c r="F8052" s="1"/>
      <c r="G8052"/>
    </row>
    <row r="8053" spans="1:7" x14ac:dyDescent="0.3">
      <c r="A8053"/>
      <c r="B8053"/>
      <c r="C8053"/>
      <c r="D8053" s="145"/>
      <c r="E8053" s="146"/>
      <c r="F8053" s="1"/>
      <c r="G8053"/>
    </row>
    <row r="8054" spans="1:7" x14ac:dyDescent="0.3">
      <c r="A8054"/>
      <c r="B8054"/>
      <c r="C8054"/>
      <c r="D8054" s="145"/>
      <c r="E8054" s="146"/>
      <c r="F8054" s="1"/>
      <c r="G8054"/>
    </row>
    <row r="8055" spans="1:7" x14ac:dyDescent="0.3">
      <c r="A8055"/>
      <c r="B8055"/>
      <c r="C8055"/>
      <c r="D8055" s="145"/>
      <c r="E8055" s="146"/>
      <c r="F8055" s="1"/>
      <c r="G8055"/>
    </row>
    <row r="8056" spans="1:7" x14ac:dyDescent="0.3">
      <c r="A8056"/>
      <c r="B8056"/>
      <c r="C8056"/>
      <c r="D8056" s="145"/>
      <c r="E8056" s="146"/>
      <c r="F8056" s="1"/>
      <c r="G8056"/>
    </row>
    <row r="8057" spans="1:7" x14ac:dyDescent="0.3">
      <c r="A8057"/>
      <c r="B8057"/>
      <c r="C8057"/>
      <c r="D8057" s="145"/>
      <c r="E8057" s="146"/>
      <c r="F8057" s="1"/>
      <c r="G8057"/>
    </row>
    <row r="8058" spans="1:7" x14ac:dyDescent="0.3">
      <c r="A8058"/>
      <c r="B8058"/>
      <c r="C8058"/>
      <c r="D8058" s="145"/>
      <c r="E8058" s="146"/>
      <c r="F8058" s="1"/>
      <c r="G8058"/>
    </row>
    <row r="8059" spans="1:7" x14ac:dyDescent="0.3">
      <c r="A8059"/>
      <c r="B8059"/>
      <c r="C8059"/>
      <c r="D8059" s="145"/>
      <c r="E8059" s="146"/>
      <c r="F8059" s="1"/>
      <c r="G8059"/>
    </row>
    <row r="8060" spans="1:7" x14ac:dyDescent="0.3">
      <c r="A8060"/>
      <c r="B8060"/>
      <c r="C8060"/>
      <c r="D8060" s="145"/>
      <c r="E8060" s="146"/>
      <c r="F8060" s="1"/>
      <c r="G8060"/>
    </row>
    <row r="8061" spans="1:7" x14ac:dyDescent="0.3">
      <c r="A8061"/>
      <c r="B8061"/>
      <c r="C8061"/>
      <c r="D8061" s="145"/>
      <c r="E8061" s="146"/>
      <c r="F8061" s="1"/>
      <c r="G8061"/>
    </row>
    <row r="8062" spans="1:7" x14ac:dyDescent="0.3">
      <c r="A8062"/>
      <c r="B8062"/>
      <c r="C8062"/>
      <c r="D8062" s="145"/>
      <c r="E8062" s="146"/>
      <c r="F8062" s="1"/>
      <c r="G8062"/>
    </row>
    <row r="8063" spans="1:7" x14ac:dyDescent="0.3">
      <c r="A8063"/>
      <c r="B8063"/>
      <c r="C8063"/>
      <c r="D8063" s="145"/>
      <c r="E8063" s="146"/>
      <c r="F8063" s="1"/>
      <c r="G8063"/>
    </row>
    <row r="8064" spans="1:7" x14ac:dyDescent="0.3">
      <c r="A8064"/>
      <c r="B8064"/>
      <c r="C8064"/>
      <c r="D8064" s="145"/>
      <c r="E8064" s="146"/>
      <c r="F8064" s="1"/>
      <c r="G8064"/>
    </row>
    <row r="8065" spans="1:7" x14ac:dyDescent="0.3">
      <c r="A8065"/>
      <c r="B8065"/>
      <c r="C8065"/>
      <c r="D8065" s="145"/>
      <c r="E8065" s="146"/>
      <c r="F8065" s="1"/>
      <c r="G8065"/>
    </row>
    <row r="8066" spans="1:7" x14ac:dyDescent="0.3">
      <c r="A8066"/>
      <c r="B8066"/>
      <c r="C8066"/>
      <c r="D8066" s="145"/>
      <c r="E8066" s="146"/>
      <c r="F8066" s="1"/>
      <c r="G8066"/>
    </row>
    <row r="8067" spans="1:7" x14ac:dyDescent="0.3">
      <c r="A8067"/>
      <c r="B8067"/>
      <c r="C8067"/>
      <c r="D8067" s="145"/>
      <c r="E8067" s="146"/>
      <c r="F8067" s="1"/>
      <c r="G8067"/>
    </row>
    <row r="8068" spans="1:7" x14ac:dyDescent="0.3">
      <c r="A8068"/>
      <c r="B8068"/>
      <c r="C8068"/>
      <c r="D8068" s="145"/>
      <c r="E8068" s="146"/>
      <c r="F8068" s="1"/>
      <c r="G8068"/>
    </row>
    <row r="8069" spans="1:7" x14ac:dyDescent="0.3">
      <c r="A8069"/>
      <c r="B8069"/>
      <c r="C8069"/>
      <c r="D8069" s="145"/>
      <c r="E8069" s="146"/>
      <c r="F8069" s="1"/>
      <c r="G8069"/>
    </row>
    <row r="8070" spans="1:7" x14ac:dyDescent="0.3">
      <c r="A8070"/>
      <c r="B8070"/>
      <c r="C8070"/>
      <c r="D8070" s="145"/>
      <c r="E8070" s="146"/>
      <c r="F8070" s="1"/>
      <c r="G8070"/>
    </row>
    <row r="8071" spans="1:7" x14ac:dyDescent="0.3">
      <c r="A8071"/>
      <c r="B8071"/>
      <c r="C8071"/>
      <c r="D8071" s="145"/>
      <c r="E8071" s="146"/>
      <c r="F8071" s="1"/>
      <c r="G8071"/>
    </row>
    <row r="8072" spans="1:7" x14ac:dyDescent="0.3">
      <c r="A8072"/>
      <c r="B8072"/>
      <c r="C8072"/>
      <c r="D8072" s="145"/>
      <c r="E8072" s="146"/>
      <c r="F8072" s="1"/>
      <c r="G8072"/>
    </row>
    <row r="8073" spans="1:7" x14ac:dyDescent="0.3">
      <c r="A8073"/>
      <c r="B8073"/>
      <c r="C8073"/>
      <c r="D8073" s="145"/>
      <c r="E8073" s="146"/>
      <c r="F8073" s="1"/>
      <c r="G8073"/>
    </row>
    <row r="8074" spans="1:7" x14ac:dyDescent="0.3">
      <c r="A8074"/>
      <c r="B8074"/>
      <c r="C8074"/>
      <c r="D8074" s="145"/>
      <c r="E8074" s="146"/>
      <c r="F8074" s="1"/>
      <c r="G8074"/>
    </row>
    <row r="8075" spans="1:7" x14ac:dyDescent="0.3">
      <c r="A8075"/>
      <c r="B8075"/>
      <c r="C8075"/>
      <c r="D8075" s="145"/>
      <c r="E8075" s="146"/>
      <c r="F8075" s="1"/>
      <c r="G8075"/>
    </row>
    <row r="8076" spans="1:7" x14ac:dyDescent="0.3">
      <c r="A8076"/>
      <c r="B8076"/>
      <c r="C8076"/>
      <c r="D8076" s="145"/>
      <c r="E8076" s="146"/>
      <c r="F8076" s="1"/>
      <c r="G8076"/>
    </row>
    <row r="8077" spans="1:7" x14ac:dyDescent="0.3">
      <c r="A8077"/>
      <c r="B8077"/>
      <c r="C8077"/>
      <c r="D8077" s="145"/>
      <c r="E8077" s="146"/>
      <c r="F8077" s="1"/>
      <c r="G8077"/>
    </row>
    <row r="8078" spans="1:7" x14ac:dyDescent="0.3">
      <c r="A8078"/>
      <c r="B8078"/>
      <c r="C8078"/>
      <c r="D8078" s="145"/>
      <c r="E8078" s="146"/>
      <c r="F8078" s="1"/>
      <c r="G8078"/>
    </row>
    <row r="8079" spans="1:7" x14ac:dyDescent="0.3">
      <c r="A8079"/>
      <c r="B8079"/>
      <c r="C8079"/>
      <c r="D8079" s="145"/>
      <c r="E8079" s="146"/>
      <c r="F8079" s="1"/>
      <c r="G8079"/>
    </row>
    <row r="8080" spans="1:7" x14ac:dyDescent="0.3">
      <c r="A8080"/>
      <c r="B8080"/>
      <c r="C8080"/>
      <c r="D8080" s="145"/>
      <c r="E8080" s="146"/>
      <c r="F8080" s="1"/>
      <c r="G8080"/>
    </row>
    <row r="8081" spans="1:7" x14ac:dyDescent="0.3">
      <c r="A8081"/>
      <c r="B8081"/>
      <c r="C8081"/>
      <c r="D8081" s="145"/>
      <c r="E8081" s="146"/>
      <c r="F8081" s="1"/>
      <c r="G8081"/>
    </row>
    <row r="8082" spans="1:7" x14ac:dyDescent="0.3">
      <c r="A8082"/>
      <c r="B8082"/>
      <c r="C8082"/>
      <c r="D8082" s="145"/>
      <c r="E8082" s="146"/>
      <c r="F8082" s="1"/>
      <c r="G8082"/>
    </row>
    <row r="8083" spans="1:7" x14ac:dyDescent="0.3">
      <c r="A8083"/>
      <c r="B8083"/>
      <c r="C8083"/>
      <c r="D8083" s="145"/>
      <c r="E8083" s="146"/>
      <c r="F8083" s="1"/>
      <c r="G8083"/>
    </row>
    <row r="8084" spans="1:7" x14ac:dyDescent="0.3">
      <c r="A8084"/>
      <c r="B8084"/>
      <c r="C8084"/>
      <c r="D8084" s="145"/>
      <c r="E8084" s="146"/>
      <c r="F8084" s="1"/>
      <c r="G8084"/>
    </row>
    <row r="8085" spans="1:7" x14ac:dyDescent="0.3">
      <c r="A8085"/>
      <c r="B8085"/>
      <c r="C8085"/>
      <c r="D8085" s="145"/>
      <c r="E8085" s="146"/>
      <c r="F8085" s="1"/>
      <c r="G8085"/>
    </row>
    <row r="8086" spans="1:7" x14ac:dyDescent="0.3">
      <c r="A8086"/>
      <c r="B8086"/>
      <c r="C8086"/>
      <c r="D8086" s="145"/>
      <c r="E8086" s="146"/>
      <c r="F8086" s="1"/>
      <c r="G8086"/>
    </row>
    <row r="8087" spans="1:7" x14ac:dyDescent="0.3">
      <c r="A8087"/>
      <c r="B8087"/>
      <c r="C8087"/>
      <c r="D8087" s="145"/>
      <c r="E8087" s="146"/>
      <c r="F8087" s="1"/>
      <c r="G8087"/>
    </row>
    <row r="8088" spans="1:7" x14ac:dyDescent="0.3">
      <c r="A8088"/>
      <c r="B8088"/>
      <c r="C8088"/>
      <c r="D8088" s="145"/>
      <c r="E8088" s="146"/>
      <c r="F8088" s="1"/>
      <c r="G8088"/>
    </row>
    <row r="8089" spans="1:7" x14ac:dyDescent="0.3">
      <c r="A8089"/>
      <c r="B8089"/>
      <c r="C8089"/>
      <c r="D8089" s="145"/>
      <c r="E8089" s="146"/>
      <c r="F8089" s="1"/>
      <c r="G8089"/>
    </row>
    <row r="8090" spans="1:7" x14ac:dyDescent="0.3">
      <c r="A8090"/>
      <c r="B8090"/>
      <c r="C8090"/>
      <c r="D8090" s="145"/>
      <c r="E8090" s="146"/>
      <c r="F8090" s="1"/>
      <c r="G8090"/>
    </row>
    <row r="8091" spans="1:7" x14ac:dyDescent="0.3">
      <c r="A8091"/>
      <c r="B8091"/>
      <c r="C8091"/>
      <c r="D8091" s="145"/>
      <c r="E8091" s="146"/>
      <c r="F8091" s="1"/>
      <c r="G8091"/>
    </row>
    <row r="8092" spans="1:7" x14ac:dyDescent="0.3">
      <c r="A8092"/>
      <c r="B8092"/>
      <c r="C8092"/>
      <c r="D8092" s="145"/>
      <c r="E8092" s="146"/>
      <c r="F8092" s="1"/>
      <c r="G8092"/>
    </row>
    <row r="8093" spans="1:7" x14ac:dyDescent="0.3">
      <c r="A8093"/>
      <c r="B8093"/>
      <c r="C8093"/>
      <c r="D8093" s="145"/>
      <c r="E8093" s="146"/>
      <c r="F8093" s="1"/>
      <c r="G8093"/>
    </row>
    <row r="8094" spans="1:7" x14ac:dyDescent="0.3">
      <c r="A8094"/>
      <c r="B8094"/>
      <c r="C8094"/>
      <c r="D8094" s="145"/>
      <c r="E8094" s="146"/>
      <c r="F8094" s="1"/>
      <c r="G8094"/>
    </row>
    <row r="8095" spans="1:7" x14ac:dyDescent="0.3">
      <c r="A8095"/>
      <c r="B8095"/>
      <c r="C8095"/>
      <c r="D8095" s="145"/>
      <c r="E8095" s="146"/>
      <c r="F8095" s="1"/>
      <c r="G8095"/>
    </row>
    <row r="8096" spans="1:7" x14ac:dyDescent="0.3">
      <c r="A8096"/>
      <c r="B8096"/>
      <c r="C8096"/>
      <c r="D8096" s="145"/>
      <c r="E8096" s="146"/>
      <c r="F8096" s="1"/>
      <c r="G8096"/>
    </row>
    <row r="8097" spans="1:7" x14ac:dyDescent="0.3">
      <c r="A8097"/>
      <c r="B8097"/>
      <c r="C8097"/>
      <c r="D8097" s="145"/>
      <c r="E8097" s="146"/>
      <c r="F8097" s="1"/>
      <c r="G8097"/>
    </row>
    <row r="8098" spans="1:7" x14ac:dyDescent="0.3">
      <c r="A8098"/>
      <c r="B8098"/>
      <c r="C8098"/>
      <c r="D8098" s="145"/>
      <c r="E8098" s="146"/>
      <c r="F8098" s="1"/>
      <c r="G8098"/>
    </row>
    <row r="8099" spans="1:7" x14ac:dyDescent="0.3">
      <c r="A8099"/>
      <c r="B8099"/>
      <c r="C8099"/>
      <c r="D8099" s="145"/>
      <c r="E8099" s="146"/>
      <c r="F8099" s="1"/>
      <c r="G8099"/>
    </row>
    <row r="8100" spans="1:7" x14ac:dyDescent="0.3">
      <c r="A8100"/>
      <c r="B8100"/>
      <c r="C8100"/>
      <c r="D8100" s="145"/>
      <c r="E8100" s="146"/>
      <c r="F8100" s="1"/>
      <c r="G8100"/>
    </row>
    <row r="8101" spans="1:7" x14ac:dyDescent="0.3">
      <c r="A8101"/>
      <c r="B8101"/>
      <c r="C8101"/>
      <c r="D8101" s="145"/>
      <c r="E8101" s="146"/>
      <c r="F8101" s="1"/>
      <c r="G8101"/>
    </row>
    <row r="8102" spans="1:7" x14ac:dyDescent="0.3">
      <c r="A8102"/>
      <c r="B8102"/>
      <c r="C8102"/>
      <c r="D8102" s="145"/>
      <c r="E8102" s="146"/>
      <c r="F8102" s="1"/>
      <c r="G8102"/>
    </row>
    <row r="8103" spans="1:7" x14ac:dyDescent="0.3">
      <c r="A8103"/>
      <c r="B8103"/>
      <c r="C8103"/>
      <c r="D8103" s="145"/>
      <c r="E8103" s="146"/>
      <c r="F8103" s="1"/>
      <c r="G8103"/>
    </row>
    <row r="8104" spans="1:7" x14ac:dyDescent="0.3">
      <c r="A8104"/>
      <c r="B8104"/>
      <c r="C8104"/>
      <c r="D8104" s="145"/>
      <c r="E8104" s="146"/>
      <c r="F8104" s="1"/>
      <c r="G8104"/>
    </row>
    <row r="8105" spans="1:7" x14ac:dyDescent="0.3">
      <c r="A8105"/>
      <c r="B8105"/>
      <c r="C8105"/>
      <c r="D8105" s="145"/>
      <c r="E8105" s="146"/>
      <c r="F8105" s="1"/>
      <c r="G8105"/>
    </row>
    <row r="8106" spans="1:7" x14ac:dyDescent="0.3">
      <c r="A8106"/>
      <c r="B8106"/>
      <c r="C8106"/>
      <c r="D8106" s="145"/>
      <c r="E8106" s="146"/>
      <c r="F8106" s="1"/>
      <c r="G8106"/>
    </row>
    <row r="8107" spans="1:7" x14ac:dyDescent="0.3">
      <c r="A8107"/>
      <c r="B8107"/>
      <c r="C8107"/>
      <c r="D8107" s="145"/>
      <c r="E8107" s="146"/>
      <c r="F8107" s="1"/>
      <c r="G8107"/>
    </row>
    <row r="8108" spans="1:7" x14ac:dyDescent="0.3">
      <c r="A8108"/>
      <c r="B8108"/>
      <c r="C8108"/>
      <c r="D8108" s="145"/>
      <c r="E8108" s="146"/>
      <c r="F8108" s="1"/>
      <c r="G8108"/>
    </row>
    <row r="8109" spans="1:7" x14ac:dyDescent="0.3">
      <c r="A8109"/>
      <c r="B8109"/>
      <c r="C8109"/>
      <c r="D8109" s="145"/>
      <c r="E8109" s="146"/>
      <c r="F8109" s="1"/>
      <c r="G8109"/>
    </row>
    <row r="8110" spans="1:7" x14ac:dyDescent="0.3">
      <c r="A8110"/>
      <c r="B8110"/>
      <c r="C8110"/>
      <c r="D8110" s="145"/>
      <c r="E8110" s="146"/>
      <c r="F8110" s="1"/>
      <c r="G8110"/>
    </row>
    <row r="8111" spans="1:7" x14ac:dyDescent="0.3">
      <c r="A8111"/>
      <c r="B8111"/>
      <c r="C8111"/>
      <c r="D8111" s="145"/>
      <c r="E8111" s="146"/>
      <c r="F8111" s="1"/>
      <c r="G8111"/>
    </row>
    <row r="8112" spans="1:7" x14ac:dyDescent="0.3">
      <c r="A8112"/>
      <c r="B8112"/>
      <c r="C8112"/>
      <c r="D8112" s="145"/>
      <c r="E8112" s="146"/>
      <c r="F8112" s="1"/>
      <c r="G8112"/>
    </row>
    <row r="8113" spans="1:7" x14ac:dyDescent="0.3">
      <c r="A8113"/>
      <c r="B8113"/>
      <c r="C8113"/>
      <c r="D8113" s="145"/>
      <c r="E8113" s="146"/>
      <c r="F8113" s="1"/>
      <c r="G8113"/>
    </row>
    <row r="8114" spans="1:7" x14ac:dyDescent="0.3">
      <c r="A8114"/>
      <c r="B8114"/>
      <c r="C8114"/>
      <c r="D8114" s="145"/>
      <c r="E8114" s="146"/>
      <c r="F8114" s="1"/>
      <c r="G8114"/>
    </row>
    <row r="8115" spans="1:7" x14ac:dyDescent="0.3">
      <c r="A8115"/>
      <c r="B8115"/>
      <c r="C8115"/>
      <c r="D8115" s="145"/>
      <c r="E8115" s="146"/>
      <c r="F8115" s="1"/>
      <c r="G8115"/>
    </row>
    <row r="8116" spans="1:7" x14ac:dyDescent="0.3">
      <c r="A8116"/>
      <c r="B8116"/>
      <c r="C8116"/>
      <c r="D8116" s="145"/>
      <c r="E8116" s="146"/>
      <c r="F8116" s="1"/>
      <c r="G8116"/>
    </row>
    <row r="8117" spans="1:7" x14ac:dyDescent="0.3">
      <c r="A8117"/>
      <c r="B8117"/>
      <c r="C8117"/>
      <c r="D8117" s="145"/>
      <c r="E8117" s="146"/>
      <c r="F8117" s="1"/>
      <c r="G8117"/>
    </row>
    <row r="8118" spans="1:7" x14ac:dyDescent="0.3">
      <c r="A8118"/>
      <c r="B8118"/>
      <c r="C8118"/>
      <c r="D8118" s="145"/>
      <c r="E8118" s="146"/>
      <c r="F8118" s="1"/>
      <c r="G8118"/>
    </row>
    <row r="8119" spans="1:7" x14ac:dyDescent="0.3">
      <c r="A8119"/>
      <c r="B8119"/>
      <c r="C8119"/>
      <c r="D8119" s="145"/>
      <c r="E8119" s="146"/>
      <c r="F8119" s="1"/>
      <c r="G8119"/>
    </row>
    <row r="8120" spans="1:7" x14ac:dyDescent="0.3">
      <c r="A8120"/>
      <c r="B8120"/>
      <c r="C8120"/>
      <c r="D8120" s="145"/>
      <c r="E8120" s="146"/>
      <c r="F8120" s="1"/>
      <c r="G8120"/>
    </row>
    <row r="8121" spans="1:7" x14ac:dyDescent="0.3">
      <c r="A8121"/>
      <c r="B8121"/>
      <c r="C8121"/>
      <c r="D8121" s="145"/>
      <c r="E8121" s="146"/>
      <c r="F8121" s="1"/>
      <c r="G8121"/>
    </row>
    <row r="8122" spans="1:7" x14ac:dyDescent="0.3">
      <c r="A8122"/>
      <c r="B8122"/>
      <c r="C8122"/>
      <c r="D8122" s="145"/>
      <c r="E8122" s="146"/>
      <c r="F8122" s="1"/>
      <c r="G8122"/>
    </row>
    <row r="8123" spans="1:7" x14ac:dyDescent="0.3">
      <c r="A8123"/>
      <c r="B8123"/>
      <c r="C8123"/>
      <c r="D8123" s="145"/>
      <c r="E8123" s="146"/>
      <c r="F8123" s="1"/>
      <c r="G8123"/>
    </row>
    <row r="8124" spans="1:7" x14ac:dyDescent="0.3">
      <c r="A8124"/>
      <c r="B8124"/>
      <c r="C8124"/>
      <c r="D8124" s="145"/>
      <c r="E8124" s="146"/>
      <c r="F8124" s="1"/>
      <c r="G8124"/>
    </row>
    <row r="8125" spans="1:7" x14ac:dyDescent="0.3">
      <c r="A8125"/>
      <c r="B8125"/>
      <c r="C8125"/>
      <c r="D8125" s="145"/>
      <c r="E8125" s="146"/>
      <c r="F8125" s="1"/>
      <c r="G8125"/>
    </row>
    <row r="8126" spans="1:7" x14ac:dyDescent="0.3">
      <c r="A8126"/>
      <c r="B8126"/>
      <c r="C8126"/>
      <c r="D8126" s="145"/>
      <c r="E8126" s="146"/>
      <c r="F8126" s="1"/>
      <c r="G8126"/>
    </row>
    <row r="8127" spans="1:7" x14ac:dyDescent="0.3">
      <c r="A8127"/>
      <c r="B8127"/>
      <c r="C8127"/>
      <c r="D8127" s="145"/>
      <c r="E8127" s="146"/>
      <c r="F8127" s="1"/>
      <c r="G8127"/>
    </row>
    <row r="8128" spans="1:7" x14ac:dyDescent="0.3">
      <c r="A8128"/>
      <c r="B8128"/>
      <c r="C8128"/>
      <c r="D8128" s="145"/>
      <c r="E8128" s="146"/>
      <c r="F8128" s="1"/>
      <c r="G8128"/>
    </row>
    <row r="8129" spans="1:7" x14ac:dyDescent="0.3">
      <c r="A8129"/>
      <c r="B8129"/>
      <c r="C8129"/>
      <c r="D8129" s="145"/>
      <c r="E8129" s="146"/>
      <c r="F8129" s="1"/>
      <c r="G8129"/>
    </row>
    <row r="8130" spans="1:7" x14ac:dyDescent="0.3">
      <c r="A8130"/>
      <c r="B8130"/>
      <c r="C8130"/>
      <c r="D8130" s="145"/>
      <c r="E8130" s="146"/>
      <c r="F8130" s="1"/>
      <c r="G8130"/>
    </row>
    <row r="8131" spans="1:7" x14ac:dyDescent="0.3">
      <c r="A8131"/>
      <c r="B8131"/>
      <c r="C8131"/>
      <c r="D8131" s="145"/>
      <c r="E8131" s="146"/>
      <c r="F8131" s="1"/>
      <c r="G8131"/>
    </row>
    <row r="8132" spans="1:7" x14ac:dyDescent="0.3">
      <c r="A8132"/>
      <c r="B8132"/>
      <c r="C8132"/>
      <c r="D8132" s="145"/>
      <c r="E8132" s="146"/>
      <c r="F8132" s="1"/>
      <c r="G8132"/>
    </row>
    <row r="8133" spans="1:7" x14ac:dyDescent="0.3">
      <c r="A8133"/>
      <c r="B8133"/>
      <c r="C8133"/>
      <c r="D8133" s="145"/>
      <c r="E8133" s="146"/>
      <c r="F8133" s="1"/>
      <c r="G8133"/>
    </row>
    <row r="8134" spans="1:7" x14ac:dyDescent="0.3">
      <c r="A8134"/>
      <c r="B8134"/>
      <c r="C8134"/>
      <c r="D8134" s="145"/>
      <c r="E8134" s="146"/>
      <c r="F8134" s="1"/>
      <c r="G8134"/>
    </row>
    <row r="8135" spans="1:7" x14ac:dyDescent="0.3">
      <c r="A8135"/>
      <c r="B8135"/>
      <c r="C8135"/>
      <c r="D8135" s="145"/>
      <c r="E8135" s="146"/>
      <c r="F8135" s="1"/>
      <c r="G8135"/>
    </row>
    <row r="8136" spans="1:7" x14ac:dyDescent="0.3">
      <c r="A8136"/>
      <c r="B8136"/>
      <c r="C8136"/>
      <c r="D8136" s="145"/>
      <c r="E8136" s="146"/>
      <c r="F8136" s="1"/>
      <c r="G8136"/>
    </row>
    <row r="8137" spans="1:7" x14ac:dyDescent="0.3">
      <c r="A8137"/>
      <c r="B8137"/>
      <c r="C8137"/>
      <c r="D8137" s="145"/>
      <c r="E8137" s="146"/>
      <c r="F8137" s="1"/>
      <c r="G8137"/>
    </row>
    <row r="8138" spans="1:7" x14ac:dyDescent="0.3">
      <c r="A8138"/>
      <c r="B8138"/>
      <c r="C8138"/>
      <c r="D8138" s="145"/>
      <c r="E8138" s="146"/>
      <c r="F8138" s="1"/>
      <c r="G8138"/>
    </row>
    <row r="8139" spans="1:7" x14ac:dyDescent="0.3">
      <c r="A8139"/>
      <c r="B8139"/>
      <c r="C8139"/>
      <c r="D8139" s="145"/>
      <c r="E8139" s="146"/>
      <c r="F8139" s="1"/>
      <c r="G8139"/>
    </row>
    <row r="8140" spans="1:7" x14ac:dyDescent="0.3">
      <c r="A8140"/>
      <c r="B8140"/>
      <c r="C8140"/>
      <c r="D8140" s="145"/>
      <c r="E8140" s="146"/>
      <c r="F8140" s="1"/>
      <c r="G8140"/>
    </row>
    <row r="8141" spans="1:7" x14ac:dyDescent="0.3">
      <c r="A8141"/>
      <c r="B8141"/>
      <c r="C8141"/>
      <c r="D8141" s="145"/>
      <c r="E8141" s="146"/>
      <c r="F8141" s="1"/>
      <c r="G8141"/>
    </row>
    <row r="8142" spans="1:7" x14ac:dyDescent="0.3">
      <c r="A8142"/>
      <c r="B8142"/>
      <c r="C8142"/>
      <c r="D8142" s="145"/>
      <c r="E8142" s="146"/>
      <c r="F8142" s="1"/>
      <c r="G8142"/>
    </row>
    <row r="8143" spans="1:7" x14ac:dyDescent="0.3">
      <c r="A8143"/>
      <c r="B8143"/>
      <c r="C8143"/>
      <c r="D8143" s="145"/>
      <c r="E8143" s="146"/>
      <c r="F8143" s="1"/>
      <c r="G8143"/>
    </row>
    <row r="8144" spans="1:7" x14ac:dyDescent="0.3">
      <c r="A8144"/>
      <c r="B8144"/>
      <c r="C8144"/>
      <c r="D8144" s="145"/>
      <c r="E8144" s="146"/>
      <c r="F8144" s="1"/>
      <c r="G8144"/>
    </row>
    <row r="8145" spans="1:7" x14ac:dyDescent="0.3">
      <c r="A8145"/>
      <c r="B8145"/>
      <c r="C8145"/>
      <c r="D8145" s="145"/>
      <c r="E8145" s="146"/>
      <c r="F8145" s="1"/>
      <c r="G8145"/>
    </row>
    <row r="8146" spans="1:7" x14ac:dyDescent="0.3">
      <c r="A8146"/>
      <c r="B8146"/>
      <c r="C8146"/>
      <c r="D8146" s="145"/>
      <c r="E8146" s="146"/>
      <c r="F8146" s="1"/>
      <c r="G8146"/>
    </row>
    <row r="8147" spans="1:7" x14ac:dyDescent="0.3">
      <c r="A8147"/>
      <c r="B8147"/>
      <c r="C8147"/>
      <c r="D8147" s="145"/>
      <c r="E8147" s="146"/>
      <c r="F8147" s="1"/>
      <c r="G8147"/>
    </row>
    <row r="8148" spans="1:7" x14ac:dyDescent="0.3">
      <c r="A8148"/>
      <c r="B8148"/>
      <c r="C8148"/>
      <c r="D8148" s="145"/>
      <c r="E8148" s="146"/>
      <c r="F8148" s="1"/>
      <c r="G8148"/>
    </row>
    <row r="8149" spans="1:7" x14ac:dyDescent="0.3">
      <c r="A8149"/>
      <c r="B8149"/>
      <c r="C8149"/>
      <c r="D8149" s="145"/>
      <c r="E8149" s="146"/>
      <c r="F8149" s="1"/>
      <c r="G8149"/>
    </row>
    <row r="8150" spans="1:7" x14ac:dyDescent="0.3">
      <c r="A8150"/>
      <c r="B8150"/>
      <c r="C8150"/>
      <c r="D8150" s="145"/>
      <c r="E8150" s="146"/>
      <c r="F8150" s="1"/>
      <c r="G8150"/>
    </row>
    <row r="8151" spans="1:7" x14ac:dyDescent="0.3">
      <c r="A8151"/>
      <c r="B8151"/>
      <c r="C8151"/>
      <c r="D8151" s="145"/>
      <c r="E8151" s="146"/>
      <c r="F8151" s="1"/>
      <c r="G8151"/>
    </row>
    <row r="8152" spans="1:7" x14ac:dyDescent="0.3">
      <c r="A8152"/>
      <c r="B8152"/>
      <c r="C8152"/>
      <c r="D8152" s="145"/>
      <c r="E8152" s="146"/>
      <c r="F8152" s="1"/>
      <c r="G8152"/>
    </row>
    <row r="8153" spans="1:7" x14ac:dyDescent="0.3">
      <c r="A8153"/>
      <c r="B8153"/>
      <c r="C8153"/>
      <c r="D8153" s="145"/>
      <c r="E8153" s="146"/>
      <c r="F8153" s="1"/>
      <c r="G8153"/>
    </row>
    <row r="8154" spans="1:7" x14ac:dyDescent="0.3">
      <c r="A8154"/>
      <c r="B8154"/>
      <c r="C8154"/>
      <c r="D8154" s="145"/>
      <c r="E8154" s="146"/>
      <c r="F8154" s="1"/>
      <c r="G8154"/>
    </row>
    <row r="8155" spans="1:7" x14ac:dyDescent="0.3">
      <c r="A8155"/>
      <c r="B8155"/>
      <c r="C8155"/>
      <c r="D8155" s="145"/>
      <c r="E8155" s="146"/>
      <c r="F8155" s="1"/>
      <c r="G8155"/>
    </row>
    <row r="8156" spans="1:7" x14ac:dyDescent="0.3">
      <c r="A8156"/>
      <c r="B8156"/>
      <c r="C8156"/>
      <c r="D8156" s="145"/>
      <c r="E8156" s="146"/>
      <c r="F8156" s="1"/>
      <c r="G8156"/>
    </row>
    <row r="8157" spans="1:7" x14ac:dyDescent="0.3">
      <c r="A8157"/>
      <c r="B8157"/>
      <c r="C8157"/>
      <c r="D8157" s="145"/>
      <c r="E8157" s="146"/>
      <c r="F8157" s="1"/>
      <c r="G8157"/>
    </row>
    <row r="8158" spans="1:7" x14ac:dyDescent="0.3">
      <c r="A8158"/>
      <c r="B8158"/>
      <c r="C8158"/>
      <c r="D8158" s="145"/>
      <c r="E8158" s="146"/>
      <c r="F8158" s="1"/>
      <c r="G8158"/>
    </row>
    <row r="8159" spans="1:7" x14ac:dyDescent="0.3">
      <c r="A8159"/>
      <c r="B8159"/>
      <c r="C8159"/>
      <c r="D8159" s="145"/>
      <c r="E8159" s="146"/>
      <c r="F8159" s="1"/>
      <c r="G8159"/>
    </row>
    <row r="8160" spans="1:7" x14ac:dyDescent="0.3">
      <c r="A8160"/>
      <c r="B8160"/>
      <c r="C8160"/>
      <c r="D8160" s="145"/>
      <c r="E8160" s="146"/>
      <c r="F8160" s="1"/>
      <c r="G8160"/>
    </row>
    <row r="8161" spans="1:7" x14ac:dyDescent="0.3">
      <c r="A8161"/>
      <c r="B8161"/>
      <c r="C8161"/>
      <c r="D8161" s="145"/>
      <c r="E8161" s="146"/>
      <c r="F8161" s="1"/>
      <c r="G8161"/>
    </row>
    <row r="8162" spans="1:7" x14ac:dyDescent="0.3">
      <c r="A8162"/>
      <c r="B8162"/>
      <c r="C8162"/>
      <c r="D8162" s="145"/>
      <c r="E8162" s="146"/>
      <c r="F8162" s="1"/>
      <c r="G8162"/>
    </row>
    <row r="8163" spans="1:7" x14ac:dyDescent="0.3">
      <c r="A8163"/>
      <c r="B8163"/>
      <c r="C8163"/>
      <c r="D8163" s="145"/>
      <c r="E8163" s="146"/>
      <c r="F8163" s="1"/>
      <c r="G8163"/>
    </row>
    <row r="8164" spans="1:7" x14ac:dyDescent="0.3">
      <c r="A8164"/>
      <c r="B8164"/>
      <c r="C8164"/>
      <c r="D8164" s="145"/>
      <c r="E8164" s="146"/>
      <c r="F8164" s="1"/>
      <c r="G8164"/>
    </row>
    <row r="8165" spans="1:7" x14ac:dyDescent="0.3">
      <c r="A8165"/>
      <c r="B8165"/>
      <c r="C8165"/>
      <c r="D8165" s="145"/>
      <c r="E8165" s="146"/>
      <c r="F8165" s="1"/>
      <c r="G8165"/>
    </row>
    <row r="8166" spans="1:7" x14ac:dyDescent="0.3">
      <c r="A8166"/>
      <c r="B8166"/>
      <c r="C8166"/>
      <c r="D8166" s="145"/>
      <c r="E8166" s="146"/>
      <c r="F8166" s="1"/>
      <c r="G8166"/>
    </row>
    <row r="8167" spans="1:7" x14ac:dyDescent="0.3">
      <c r="A8167"/>
      <c r="B8167"/>
      <c r="C8167"/>
      <c r="D8167" s="145"/>
      <c r="E8167" s="146"/>
      <c r="F8167" s="1"/>
      <c r="G8167"/>
    </row>
    <row r="8168" spans="1:7" x14ac:dyDescent="0.3">
      <c r="A8168"/>
      <c r="B8168"/>
      <c r="C8168"/>
      <c r="D8168" s="145"/>
      <c r="E8168" s="146"/>
      <c r="F8168" s="1"/>
      <c r="G8168"/>
    </row>
    <row r="8169" spans="1:7" x14ac:dyDescent="0.3">
      <c r="A8169"/>
      <c r="B8169"/>
      <c r="C8169"/>
      <c r="D8169" s="145"/>
      <c r="E8169" s="146"/>
      <c r="F8169" s="1"/>
      <c r="G8169"/>
    </row>
    <row r="8170" spans="1:7" x14ac:dyDescent="0.3">
      <c r="A8170"/>
      <c r="B8170"/>
      <c r="C8170"/>
      <c r="D8170" s="145"/>
      <c r="E8170" s="146"/>
      <c r="F8170" s="1"/>
      <c r="G8170"/>
    </row>
    <row r="8171" spans="1:7" x14ac:dyDescent="0.3">
      <c r="A8171"/>
      <c r="B8171"/>
      <c r="C8171"/>
      <c r="D8171" s="145"/>
      <c r="E8171" s="146"/>
      <c r="F8171" s="1"/>
      <c r="G8171"/>
    </row>
    <row r="8172" spans="1:7" x14ac:dyDescent="0.3">
      <c r="A8172"/>
      <c r="B8172"/>
      <c r="C8172"/>
      <c r="D8172" s="145"/>
      <c r="E8172" s="146"/>
      <c r="F8172" s="1"/>
      <c r="G8172"/>
    </row>
    <row r="8173" spans="1:7" x14ac:dyDescent="0.3">
      <c r="A8173"/>
      <c r="B8173"/>
      <c r="C8173"/>
      <c r="D8173" s="145"/>
      <c r="E8173" s="146"/>
      <c r="F8173" s="1"/>
      <c r="G8173"/>
    </row>
    <row r="8174" spans="1:7" x14ac:dyDescent="0.3">
      <c r="A8174"/>
      <c r="B8174"/>
      <c r="C8174"/>
      <c r="D8174" s="145"/>
      <c r="E8174" s="146"/>
      <c r="F8174" s="1"/>
      <c r="G8174"/>
    </row>
    <row r="8175" spans="1:7" x14ac:dyDescent="0.3">
      <c r="A8175"/>
      <c r="B8175"/>
      <c r="C8175"/>
      <c r="D8175" s="145"/>
      <c r="E8175" s="146"/>
      <c r="F8175" s="1"/>
      <c r="G8175"/>
    </row>
    <row r="8176" spans="1:7" x14ac:dyDescent="0.3">
      <c r="A8176"/>
      <c r="B8176"/>
      <c r="C8176"/>
      <c r="D8176" s="145"/>
      <c r="E8176" s="146"/>
      <c r="F8176" s="1"/>
      <c r="G8176"/>
    </row>
    <row r="8177" spans="1:7" x14ac:dyDescent="0.3">
      <c r="A8177"/>
      <c r="B8177"/>
      <c r="C8177"/>
      <c r="D8177" s="145"/>
      <c r="E8177" s="146"/>
      <c r="F8177" s="1"/>
      <c r="G8177"/>
    </row>
    <row r="8178" spans="1:7" x14ac:dyDescent="0.3">
      <c r="A8178"/>
      <c r="B8178"/>
      <c r="C8178"/>
      <c r="D8178" s="145"/>
      <c r="E8178" s="146"/>
      <c r="F8178" s="1"/>
      <c r="G8178"/>
    </row>
    <row r="8179" spans="1:7" x14ac:dyDescent="0.3">
      <c r="A8179"/>
      <c r="B8179"/>
      <c r="C8179"/>
      <c r="D8179" s="145"/>
      <c r="E8179" s="146"/>
      <c r="F8179" s="1"/>
      <c r="G8179"/>
    </row>
    <row r="8180" spans="1:7" x14ac:dyDescent="0.3">
      <c r="A8180"/>
      <c r="B8180"/>
      <c r="C8180"/>
      <c r="D8180" s="145"/>
      <c r="E8180" s="146"/>
      <c r="F8180" s="1"/>
      <c r="G8180"/>
    </row>
    <row r="8181" spans="1:7" x14ac:dyDescent="0.3">
      <c r="A8181"/>
      <c r="B8181"/>
      <c r="C8181"/>
      <c r="D8181" s="145"/>
      <c r="E8181" s="146"/>
      <c r="F8181" s="1"/>
      <c r="G8181"/>
    </row>
    <row r="8182" spans="1:7" x14ac:dyDescent="0.3">
      <c r="A8182"/>
      <c r="B8182"/>
      <c r="C8182"/>
      <c r="D8182" s="145"/>
      <c r="E8182" s="146"/>
      <c r="F8182" s="1"/>
      <c r="G8182"/>
    </row>
    <row r="8183" spans="1:7" x14ac:dyDescent="0.3">
      <c r="A8183"/>
      <c r="B8183"/>
      <c r="C8183"/>
      <c r="D8183" s="145"/>
      <c r="E8183" s="146"/>
      <c r="F8183" s="1"/>
      <c r="G8183"/>
    </row>
    <row r="8184" spans="1:7" x14ac:dyDescent="0.3">
      <c r="A8184"/>
      <c r="B8184"/>
      <c r="C8184"/>
      <c r="D8184" s="145"/>
      <c r="E8184" s="146"/>
      <c r="F8184" s="1"/>
      <c r="G8184"/>
    </row>
    <row r="8185" spans="1:7" x14ac:dyDescent="0.3">
      <c r="A8185"/>
      <c r="B8185"/>
      <c r="C8185"/>
      <c r="D8185" s="145"/>
      <c r="E8185" s="146"/>
      <c r="F8185" s="1"/>
      <c r="G8185"/>
    </row>
    <row r="8186" spans="1:7" x14ac:dyDescent="0.3">
      <c r="A8186"/>
      <c r="B8186"/>
      <c r="C8186"/>
      <c r="D8186" s="145"/>
      <c r="E8186" s="146"/>
      <c r="F8186" s="1"/>
      <c r="G8186"/>
    </row>
    <row r="8187" spans="1:7" x14ac:dyDescent="0.3">
      <c r="A8187"/>
      <c r="B8187"/>
      <c r="C8187"/>
      <c r="D8187" s="145"/>
      <c r="E8187" s="146"/>
      <c r="F8187" s="1"/>
      <c r="G8187"/>
    </row>
    <row r="8188" spans="1:7" x14ac:dyDescent="0.3">
      <c r="A8188"/>
      <c r="B8188"/>
      <c r="C8188"/>
      <c r="D8188" s="145"/>
      <c r="E8188" s="146"/>
      <c r="F8188" s="1"/>
      <c r="G8188"/>
    </row>
    <row r="8189" spans="1:7" x14ac:dyDescent="0.3">
      <c r="A8189"/>
      <c r="B8189"/>
      <c r="C8189"/>
      <c r="D8189" s="145"/>
      <c r="E8189" s="146"/>
      <c r="F8189" s="1"/>
      <c r="G8189"/>
    </row>
    <row r="8190" spans="1:7" x14ac:dyDescent="0.3">
      <c r="A8190"/>
      <c r="B8190"/>
      <c r="C8190"/>
      <c r="D8190" s="145"/>
      <c r="E8190" s="146"/>
      <c r="F8190" s="1"/>
      <c r="G8190"/>
    </row>
    <row r="8191" spans="1:7" x14ac:dyDescent="0.3">
      <c r="A8191"/>
      <c r="B8191"/>
      <c r="C8191"/>
      <c r="D8191" s="145"/>
      <c r="E8191" s="146"/>
      <c r="F8191" s="1"/>
      <c r="G8191"/>
    </row>
    <row r="8192" spans="1:7" x14ac:dyDescent="0.3">
      <c r="A8192"/>
      <c r="B8192"/>
      <c r="C8192"/>
      <c r="D8192" s="145"/>
      <c r="E8192" s="146"/>
      <c r="F8192" s="1"/>
      <c r="G8192"/>
    </row>
    <row r="8193" spans="1:7" x14ac:dyDescent="0.3">
      <c r="A8193"/>
      <c r="B8193"/>
      <c r="C8193"/>
      <c r="D8193" s="145"/>
      <c r="E8193" s="146"/>
      <c r="F8193" s="1"/>
      <c r="G8193"/>
    </row>
    <row r="8194" spans="1:7" x14ac:dyDescent="0.3">
      <c r="A8194"/>
      <c r="B8194"/>
      <c r="C8194"/>
      <c r="D8194" s="145"/>
      <c r="E8194" s="146"/>
      <c r="F8194" s="1"/>
      <c r="G8194"/>
    </row>
    <row r="8195" spans="1:7" x14ac:dyDescent="0.3">
      <c r="A8195"/>
      <c r="B8195"/>
      <c r="C8195"/>
      <c r="D8195" s="145"/>
      <c r="E8195" s="146"/>
      <c r="F8195" s="1"/>
      <c r="G8195"/>
    </row>
    <row r="8196" spans="1:7" x14ac:dyDescent="0.3">
      <c r="A8196"/>
      <c r="B8196"/>
      <c r="C8196"/>
      <c r="D8196" s="145"/>
      <c r="E8196" s="146"/>
      <c r="F8196" s="1"/>
      <c r="G8196"/>
    </row>
    <row r="8197" spans="1:7" x14ac:dyDescent="0.3">
      <c r="A8197"/>
      <c r="B8197"/>
      <c r="C8197"/>
      <c r="D8197" s="145"/>
      <c r="E8197" s="146"/>
      <c r="F8197" s="1"/>
      <c r="G8197"/>
    </row>
    <row r="8198" spans="1:7" x14ac:dyDescent="0.3">
      <c r="A8198"/>
      <c r="B8198"/>
      <c r="C8198"/>
      <c r="D8198" s="145"/>
      <c r="E8198" s="146"/>
      <c r="F8198" s="1"/>
      <c r="G8198"/>
    </row>
    <row r="8199" spans="1:7" x14ac:dyDescent="0.3">
      <c r="A8199"/>
      <c r="B8199"/>
      <c r="C8199"/>
      <c r="D8199" s="145"/>
      <c r="E8199" s="146"/>
      <c r="F8199" s="1"/>
      <c r="G8199"/>
    </row>
    <row r="8200" spans="1:7" x14ac:dyDescent="0.3">
      <c r="A8200"/>
      <c r="B8200"/>
      <c r="C8200"/>
      <c r="D8200" s="145"/>
      <c r="E8200" s="146"/>
      <c r="F8200" s="1"/>
      <c r="G8200"/>
    </row>
    <row r="8201" spans="1:7" x14ac:dyDescent="0.3">
      <c r="A8201"/>
      <c r="B8201"/>
      <c r="C8201"/>
      <c r="D8201" s="145"/>
      <c r="E8201" s="146"/>
      <c r="F8201" s="1"/>
      <c r="G8201"/>
    </row>
    <row r="8202" spans="1:7" x14ac:dyDescent="0.3">
      <c r="A8202"/>
      <c r="B8202"/>
      <c r="C8202"/>
      <c r="D8202" s="145"/>
      <c r="E8202" s="146"/>
      <c r="F8202" s="1"/>
      <c r="G8202"/>
    </row>
    <row r="8203" spans="1:7" x14ac:dyDescent="0.3">
      <c r="A8203"/>
      <c r="B8203"/>
      <c r="C8203"/>
      <c r="D8203" s="145"/>
      <c r="E8203" s="146"/>
      <c r="F8203" s="1"/>
      <c r="G8203"/>
    </row>
    <row r="8204" spans="1:7" x14ac:dyDescent="0.3">
      <c r="A8204"/>
      <c r="B8204"/>
      <c r="C8204"/>
      <c r="D8204" s="145"/>
      <c r="E8204" s="146"/>
      <c r="F8204" s="1"/>
      <c r="G8204"/>
    </row>
    <row r="8205" spans="1:7" x14ac:dyDescent="0.3">
      <c r="A8205"/>
      <c r="B8205"/>
      <c r="C8205"/>
      <c r="D8205" s="145"/>
      <c r="E8205" s="146"/>
      <c r="F8205" s="1"/>
      <c r="G8205"/>
    </row>
    <row r="8206" spans="1:7" x14ac:dyDescent="0.3">
      <c r="A8206"/>
      <c r="B8206"/>
      <c r="C8206"/>
      <c r="D8206" s="145"/>
      <c r="E8206" s="146"/>
      <c r="F8206" s="1"/>
      <c r="G8206"/>
    </row>
    <row r="8207" spans="1:7" x14ac:dyDescent="0.3">
      <c r="A8207"/>
      <c r="B8207"/>
      <c r="C8207"/>
      <c r="D8207" s="145"/>
      <c r="E8207" s="146"/>
      <c r="F8207" s="1"/>
      <c r="G8207"/>
    </row>
    <row r="8208" spans="1:7" x14ac:dyDescent="0.3">
      <c r="A8208"/>
      <c r="B8208"/>
      <c r="C8208"/>
      <c r="D8208" s="145"/>
      <c r="E8208" s="146"/>
      <c r="F8208" s="1"/>
      <c r="G8208"/>
    </row>
    <row r="8209" spans="1:7" x14ac:dyDescent="0.3">
      <c r="A8209"/>
      <c r="B8209"/>
      <c r="C8209"/>
      <c r="D8209" s="145"/>
      <c r="E8209" s="146"/>
      <c r="F8209" s="1"/>
      <c r="G8209"/>
    </row>
    <row r="8210" spans="1:7" x14ac:dyDescent="0.3">
      <c r="A8210"/>
      <c r="B8210"/>
      <c r="C8210"/>
      <c r="D8210" s="145"/>
      <c r="E8210" s="146"/>
      <c r="F8210" s="1"/>
      <c r="G8210"/>
    </row>
    <row r="8211" spans="1:7" x14ac:dyDescent="0.3">
      <c r="A8211"/>
      <c r="B8211"/>
      <c r="C8211"/>
      <c r="D8211" s="145"/>
      <c r="E8211" s="146"/>
      <c r="F8211" s="1"/>
      <c r="G8211"/>
    </row>
    <row r="8212" spans="1:7" x14ac:dyDescent="0.3">
      <c r="A8212"/>
      <c r="B8212"/>
      <c r="C8212"/>
      <c r="D8212" s="145"/>
      <c r="E8212" s="146"/>
      <c r="F8212" s="1"/>
      <c r="G8212"/>
    </row>
    <row r="8213" spans="1:7" x14ac:dyDescent="0.3">
      <c r="A8213"/>
      <c r="B8213"/>
      <c r="C8213"/>
      <c r="D8213" s="145"/>
      <c r="E8213" s="146"/>
      <c r="F8213" s="1"/>
      <c r="G8213"/>
    </row>
    <row r="8214" spans="1:7" x14ac:dyDescent="0.3">
      <c r="A8214"/>
      <c r="B8214"/>
      <c r="C8214"/>
      <c r="D8214" s="145"/>
      <c r="E8214" s="146"/>
      <c r="F8214" s="1"/>
      <c r="G8214"/>
    </row>
    <row r="8215" spans="1:7" x14ac:dyDescent="0.3">
      <c r="A8215"/>
      <c r="B8215"/>
      <c r="C8215"/>
      <c r="D8215" s="145"/>
      <c r="E8215" s="146"/>
      <c r="F8215" s="1"/>
      <c r="G8215"/>
    </row>
    <row r="8216" spans="1:7" x14ac:dyDescent="0.3">
      <c r="A8216"/>
      <c r="B8216"/>
      <c r="C8216"/>
      <c r="D8216" s="145"/>
      <c r="E8216" s="146"/>
      <c r="F8216" s="1"/>
      <c r="G8216"/>
    </row>
    <row r="8217" spans="1:7" x14ac:dyDescent="0.3">
      <c r="A8217"/>
      <c r="B8217"/>
      <c r="C8217"/>
      <c r="D8217" s="145"/>
      <c r="E8217" s="146"/>
      <c r="F8217" s="1"/>
      <c r="G8217"/>
    </row>
    <row r="8218" spans="1:7" x14ac:dyDescent="0.3">
      <c r="A8218"/>
      <c r="B8218"/>
      <c r="C8218"/>
      <c r="D8218" s="145"/>
      <c r="E8218" s="146"/>
      <c r="F8218" s="1"/>
      <c r="G8218"/>
    </row>
    <row r="8219" spans="1:7" x14ac:dyDescent="0.3">
      <c r="A8219"/>
      <c r="B8219"/>
      <c r="C8219"/>
      <c r="D8219" s="145"/>
      <c r="E8219" s="146"/>
      <c r="F8219" s="1"/>
      <c r="G8219"/>
    </row>
    <row r="8220" spans="1:7" x14ac:dyDescent="0.3">
      <c r="A8220"/>
      <c r="B8220"/>
      <c r="C8220"/>
      <c r="D8220" s="145"/>
      <c r="E8220" s="146"/>
      <c r="F8220" s="1"/>
      <c r="G8220"/>
    </row>
    <row r="8221" spans="1:7" x14ac:dyDescent="0.3">
      <c r="A8221"/>
      <c r="B8221"/>
      <c r="C8221"/>
      <c r="D8221" s="145"/>
      <c r="E8221" s="146"/>
      <c r="F8221" s="1"/>
      <c r="G8221"/>
    </row>
    <row r="8222" spans="1:7" x14ac:dyDescent="0.3">
      <c r="A8222"/>
      <c r="B8222"/>
      <c r="C8222"/>
      <c r="D8222" s="145"/>
      <c r="E8222" s="146"/>
      <c r="F8222" s="1"/>
      <c r="G8222"/>
    </row>
    <row r="8223" spans="1:7" x14ac:dyDescent="0.3">
      <c r="A8223"/>
      <c r="B8223"/>
      <c r="C8223"/>
      <c r="D8223" s="145"/>
      <c r="E8223" s="146"/>
      <c r="F8223" s="1"/>
      <c r="G8223"/>
    </row>
    <row r="8224" spans="1:7" x14ac:dyDescent="0.3">
      <c r="A8224"/>
      <c r="B8224"/>
      <c r="C8224"/>
      <c r="D8224" s="145"/>
      <c r="E8224" s="146"/>
      <c r="F8224" s="1"/>
      <c r="G8224"/>
    </row>
    <row r="8225" spans="1:7" x14ac:dyDescent="0.3">
      <c r="A8225"/>
      <c r="B8225"/>
      <c r="C8225"/>
      <c r="D8225" s="145"/>
      <c r="E8225" s="146"/>
      <c r="F8225" s="1"/>
      <c r="G8225"/>
    </row>
    <row r="8226" spans="1:7" x14ac:dyDescent="0.3">
      <c r="A8226"/>
      <c r="B8226"/>
      <c r="C8226"/>
      <c r="D8226" s="145"/>
      <c r="E8226" s="146"/>
      <c r="F8226" s="1"/>
      <c r="G8226"/>
    </row>
    <row r="8227" spans="1:7" x14ac:dyDescent="0.3">
      <c r="A8227"/>
      <c r="B8227"/>
      <c r="C8227"/>
      <c r="D8227" s="145"/>
      <c r="E8227" s="146"/>
      <c r="F8227" s="1"/>
      <c r="G8227"/>
    </row>
    <row r="8228" spans="1:7" x14ac:dyDescent="0.3">
      <c r="A8228"/>
      <c r="B8228"/>
      <c r="C8228"/>
      <c r="D8228" s="145"/>
      <c r="E8228" s="146"/>
      <c r="F8228" s="1"/>
      <c r="G8228"/>
    </row>
    <row r="8229" spans="1:7" x14ac:dyDescent="0.3">
      <c r="A8229"/>
      <c r="B8229"/>
      <c r="C8229"/>
      <c r="D8229" s="145"/>
      <c r="E8229" s="146"/>
      <c r="F8229" s="1"/>
      <c r="G8229"/>
    </row>
    <row r="8230" spans="1:7" x14ac:dyDescent="0.3">
      <c r="A8230"/>
      <c r="B8230"/>
      <c r="C8230"/>
      <c r="D8230" s="145"/>
      <c r="E8230" s="146"/>
      <c r="F8230" s="1"/>
      <c r="G8230"/>
    </row>
    <row r="8231" spans="1:7" x14ac:dyDescent="0.3">
      <c r="A8231"/>
      <c r="B8231"/>
      <c r="C8231"/>
      <c r="D8231" s="145"/>
      <c r="E8231" s="146"/>
      <c r="F8231" s="1"/>
      <c r="G8231"/>
    </row>
    <row r="8232" spans="1:7" x14ac:dyDescent="0.3">
      <c r="A8232"/>
      <c r="B8232"/>
      <c r="C8232"/>
      <c r="D8232" s="145"/>
      <c r="E8232" s="146"/>
      <c r="F8232" s="1"/>
      <c r="G8232"/>
    </row>
    <row r="8233" spans="1:7" x14ac:dyDescent="0.3">
      <c r="A8233"/>
      <c r="B8233"/>
      <c r="C8233"/>
      <c r="D8233" s="145"/>
      <c r="E8233" s="146"/>
      <c r="F8233" s="1"/>
      <c r="G8233"/>
    </row>
    <row r="8234" spans="1:7" x14ac:dyDescent="0.3">
      <c r="A8234"/>
      <c r="B8234"/>
      <c r="C8234"/>
      <c r="D8234" s="145"/>
      <c r="E8234" s="146"/>
      <c r="F8234" s="1"/>
      <c r="G8234"/>
    </row>
    <row r="8235" spans="1:7" x14ac:dyDescent="0.3">
      <c r="A8235"/>
      <c r="B8235"/>
      <c r="C8235"/>
      <c r="D8235" s="145"/>
      <c r="E8235" s="146"/>
      <c r="F8235" s="1"/>
      <c r="G8235"/>
    </row>
    <row r="8236" spans="1:7" x14ac:dyDescent="0.3">
      <c r="A8236"/>
      <c r="B8236"/>
      <c r="C8236"/>
      <c r="D8236" s="145"/>
      <c r="E8236" s="146"/>
      <c r="F8236" s="1"/>
      <c r="G8236"/>
    </row>
    <row r="8237" spans="1:7" x14ac:dyDescent="0.3">
      <c r="A8237"/>
      <c r="B8237"/>
      <c r="C8237"/>
      <c r="D8237" s="145"/>
      <c r="E8237" s="146"/>
      <c r="F8237" s="1"/>
      <c r="G8237"/>
    </row>
    <row r="8238" spans="1:7" x14ac:dyDescent="0.3">
      <c r="A8238"/>
      <c r="B8238"/>
      <c r="C8238"/>
      <c r="D8238" s="145"/>
      <c r="E8238" s="146"/>
      <c r="F8238" s="1"/>
      <c r="G8238"/>
    </row>
    <row r="8239" spans="1:7" x14ac:dyDescent="0.3">
      <c r="A8239"/>
      <c r="B8239"/>
      <c r="C8239"/>
      <c r="D8239" s="145"/>
      <c r="E8239" s="146"/>
      <c r="F8239" s="1"/>
      <c r="G8239"/>
    </row>
    <row r="8240" spans="1:7" x14ac:dyDescent="0.3">
      <c r="A8240"/>
      <c r="B8240"/>
      <c r="C8240"/>
      <c r="D8240" s="145"/>
      <c r="E8240" s="146"/>
      <c r="F8240" s="1"/>
      <c r="G8240"/>
    </row>
    <row r="8241" spans="1:7" x14ac:dyDescent="0.3">
      <c r="A8241"/>
      <c r="B8241"/>
      <c r="C8241"/>
      <c r="D8241" s="145"/>
      <c r="E8241" s="146"/>
      <c r="F8241" s="1"/>
      <c r="G8241"/>
    </row>
    <row r="8242" spans="1:7" x14ac:dyDescent="0.3">
      <c r="A8242"/>
      <c r="B8242"/>
      <c r="C8242"/>
      <c r="D8242" s="145"/>
      <c r="E8242" s="146"/>
      <c r="F8242" s="1"/>
      <c r="G8242"/>
    </row>
    <row r="8243" spans="1:7" x14ac:dyDescent="0.3">
      <c r="A8243"/>
      <c r="B8243"/>
      <c r="C8243"/>
      <c r="D8243" s="145"/>
      <c r="E8243" s="146"/>
      <c r="F8243" s="1"/>
      <c r="G8243"/>
    </row>
    <row r="8244" spans="1:7" x14ac:dyDescent="0.3">
      <c r="A8244"/>
      <c r="B8244"/>
      <c r="C8244"/>
      <c r="D8244" s="145"/>
      <c r="E8244" s="146"/>
      <c r="F8244" s="1"/>
      <c r="G8244"/>
    </row>
    <row r="8245" spans="1:7" x14ac:dyDescent="0.3">
      <c r="A8245"/>
      <c r="B8245"/>
      <c r="C8245"/>
      <c r="D8245" s="145"/>
      <c r="E8245" s="146"/>
      <c r="F8245" s="1"/>
      <c r="G8245"/>
    </row>
    <row r="8246" spans="1:7" x14ac:dyDescent="0.3">
      <c r="A8246"/>
      <c r="B8246"/>
      <c r="C8246"/>
      <c r="D8246" s="145"/>
      <c r="E8246" s="146"/>
      <c r="F8246" s="1"/>
      <c r="G8246"/>
    </row>
    <row r="8247" spans="1:7" x14ac:dyDescent="0.3">
      <c r="A8247"/>
      <c r="B8247"/>
      <c r="C8247"/>
      <c r="D8247" s="145"/>
      <c r="E8247" s="146"/>
      <c r="F8247" s="1"/>
      <c r="G8247"/>
    </row>
    <row r="8248" spans="1:7" x14ac:dyDescent="0.3">
      <c r="A8248"/>
      <c r="B8248"/>
      <c r="C8248"/>
      <c r="D8248" s="145"/>
      <c r="E8248" s="146"/>
      <c r="F8248" s="1"/>
      <c r="G8248"/>
    </row>
    <row r="8249" spans="1:7" x14ac:dyDescent="0.3">
      <c r="A8249"/>
      <c r="B8249"/>
      <c r="C8249"/>
      <c r="D8249" s="145"/>
      <c r="E8249" s="146"/>
      <c r="F8249" s="1"/>
      <c r="G8249"/>
    </row>
    <row r="8250" spans="1:7" x14ac:dyDescent="0.3">
      <c r="A8250"/>
      <c r="B8250"/>
      <c r="C8250"/>
      <c r="D8250" s="145"/>
      <c r="E8250" s="146"/>
      <c r="F8250" s="1"/>
      <c r="G8250"/>
    </row>
    <row r="8251" spans="1:7" x14ac:dyDescent="0.3">
      <c r="A8251"/>
      <c r="B8251"/>
      <c r="C8251"/>
      <c r="D8251" s="145"/>
      <c r="E8251" s="146"/>
      <c r="F8251" s="1"/>
      <c r="G8251"/>
    </row>
    <row r="8252" spans="1:7" x14ac:dyDescent="0.3">
      <c r="A8252"/>
      <c r="B8252"/>
      <c r="C8252"/>
      <c r="D8252" s="145"/>
      <c r="E8252" s="146"/>
      <c r="F8252" s="1"/>
      <c r="G8252"/>
    </row>
    <row r="8253" spans="1:7" x14ac:dyDescent="0.3">
      <c r="A8253"/>
      <c r="B8253"/>
      <c r="C8253"/>
      <c r="D8253" s="145"/>
      <c r="E8253" s="146"/>
      <c r="F8253" s="1"/>
      <c r="G8253"/>
    </row>
    <row r="8254" spans="1:7" x14ac:dyDescent="0.3">
      <c r="A8254"/>
      <c r="B8254"/>
      <c r="C8254"/>
      <c r="D8254" s="145"/>
      <c r="E8254" s="146"/>
      <c r="F8254" s="1"/>
      <c r="G8254"/>
    </row>
    <row r="8255" spans="1:7" x14ac:dyDescent="0.3">
      <c r="A8255"/>
      <c r="B8255"/>
      <c r="C8255"/>
      <c r="D8255" s="145"/>
      <c r="E8255" s="146"/>
      <c r="F8255" s="1"/>
      <c r="G8255"/>
    </row>
    <row r="8256" spans="1:7" x14ac:dyDescent="0.3">
      <c r="A8256"/>
      <c r="B8256"/>
      <c r="C8256"/>
      <c r="D8256" s="145"/>
      <c r="E8256" s="146"/>
      <c r="F8256" s="1"/>
      <c r="G8256"/>
    </row>
    <row r="8257" spans="1:7" x14ac:dyDescent="0.3">
      <c r="A8257"/>
      <c r="B8257"/>
      <c r="C8257"/>
      <c r="D8257" s="145"/>
      <c r="E8257" s="146"/>
      <c r="F8257" s="1"/>
      <c r="G8257"/>
    </row>
    <row r="8258" spans="1:7" x14ac:dyDescent="0.3">
      <c r="A8258"/>
      <c r="B8258"/>
      <c r="C8258"/>
      <c r="D8258" s="145"/>
      <c r="E8258" s="146"/>
      <c r="F8258" s="1"/>
      <c r="G8258"/>
    </row>
    <row r="8259" spans="1:7" x14ac:dyDescent="0.3">
      <c r="A8259"/>
      <c r="B8259"/>
      <c r="C8259"/>
      <c r="D8259" s="145"/>
      <c r="E8259" s="146"/>
      <c r="F8259" s="1"/>
      <c r="G8259"/>
    </row>
    <row r="8260" spans="1:7" x14ac:dyDescent="0.3">
      <c r="A8260"/>
      <c r="B8260"/>
      <c r="C8260"/>
      <c r="D8260" s="145"/>
      <c r="E8260" s="146"/>
      <c r="F8260" s="1"/>
      <c r="G8260"/>
    </row>
    <row r="8261" spans="1:7" x14ac:dyDescent="0.3">
      <c r="A8261"/>
      <c r="B8261"/>
      <c r="C8261"/>
      <c r="D8261" s="145"/>
      <c r="E8261" s="146"/>
      <c r="F8261" s="1"/>
      <c r="G8261"/>
    </row>
    <row r="8262" spans="1:7" x14ac:dyDescent="0.3">
      <c r="A8262"/>
      <c r="B8262"/>
      <c r="C8262"/>
      <c r="D8262" s="145"/>
      <c r="E8262" s="146"/>
      <c r="F8262" s="1"/>
      <c r="G8262"/>
    </row>
    <row r="8263" spans="1:7" x14ac:dyDescent="0.3">
      <c r="A8263"/>
      <c r="B8263"/>
      <c r="C8263"/>
      <c r="D8263" s="145"/>
      <c r="E8263" s="146"/>
      <c r="F8263" s="1"/>
      <c r="G8263"/>
    </row>
    <row r="8264" spans="1:7" x14ac:dyDescent="0.3">
      <c r="A8264"/>
      <c r="B8264"/>
      <c r="C8264"/>
      <c r="D8264" s="145"/>
      <c r="E8264" s="146"/>
      <c r="F8264" s="1"/>
      <c r="G8264"/>
    </row>
    <row r="8265" spans="1:7" x14ac:dyDescent="0.3">
      <c r="A8265"/>
      <c r="B8265"/>
      <c r="C8265"/>
      <c r="D8265" s="145"/>
      <c r="E8265" s="146"/>
      <c r="F8265" s="1"/>
      <c r="G8265"/>
    </row>
    <row r="8266" spans="1:7" x14ac:dyDescent="0.3">
      <c r="A8266"/>
      <c r="B8266"/>
      <c r="C8266"/>
      <c r="D8266" s="145"/>
      <c r="E8266" s="146"/>
      <c r="F8266" s="1"/>
      <c r="G8266"/>
    </row>
    <row r="8267" spans="1:7" x14ac:dyDescent="0.3">
      <c r="A8267"/>
      <c r="B8267"/>
      <c r="C8267"/>
      <c r="D8267" s="145"/>
      <c r="E8267" s="146"/>
      <c r="F8267" s="1"/>
      <c r="G8267"/>
    </row>
    <row r="8268" spans="1:7" x14ac:dyDescent="0.3">
      <c r="A8268"/>
      <c r="B8268"/>
      <c r="C8268"/>
      <c r="D8268" s="145"/>
      <c r="E8268" s="146"/>
      <c r="F8268" s="1"/>
      <c r="G8268"/>
    </row>
    <row r="8269" spans="1:7" x14ac:dyDescent="0.3">
      <c r="A8269"/>
      <c r="B8269"/>
      <c r="C8269"/>
      <c r="D8269" s="145"/>
      <c r="E8269" s="146"/>
      <c r="F8269" s="1"/>
      <c r="G8269"/>
    </row>
    <row r="8270" spans="1:7" x14ac:dyDescent="0.3">
      <c r="A8270"/>
      <c r="B8270"/>
      <c r="C8270"/>
      <c r="D8270" s="145"/>
      <c r="E8270" s="146"/>
      <c r="F8270" s="1"/>
      <c r="G8270"/>
    </row>
    <row r="8271" spans="1:7" x14ac:dyDescent="0.3">
      <c r="A8271"/>
      <c r="B8271"/>
      <c r="C8271"/>
      <c r="D8271" s="145"/>
      <c r="E8271" s="146"/>
      <c r="F8271" s="1"/>
      <c r="G8271"/>
    </row>
    <row r="8272" spans="1:7" x14ac:dyDescent="0.3">
      <c r="A8272"/>
      <c r="B8272"/>
      <c r="C8272"/>
      <c r="D8272" s="145"/>
      <c r="E8272" s="146"/>
      <c r="F8272" s="1"/>
      <c r="G8272"/>
    </row>
    <row r="8273" spans="1:7" x14ac:dyDescent="0.3">
      <c r="A8273"/>
      <c r="B8273"/>
      <c r="C8273"/>
      <c r="D8273" s="145"/>
      <c r="E8273" s="146"/>
      <c r="F8273" s="1"/>
      <c r="G8273"/>
    </row>
    <row r="8274" spans="1:7" x14ac:dyDescent="0.3">
      <c r="A8274"/>
      <c r="B8274"/>
      <c r="C8274"/>
      <c r="D8274" s="145"/>
      <c r="E8274" s="146"/>
      <c r="F8274" s="1"/>
      <c r="G8274"/>
    </row>
    <row r="8275" spans="1:7" x14ac:dyDescent="0.3">
      <c r="A8275"/>
      <c r="B8275"/>
      <c r="C8275"/>
      <c r="D8275" s="145"/>
      <c r="E8275" s="146"/>
      <c r="F8275" s="1"/>
      <c r="G8275"/>
    </row>
    <row r="8276" spans="1:7" x14ac:dyDescent="0.3">
      <c r="A8276"/>
      <c r="B8276"/>
      <c r="C8276"/>
      <c r="D8276" s="145"/>
      <c r="E8276" s="146"/>
      <c r="F8276" s="1"/>
      <c r="G8276"/>
    </row>
    <row r="8277" spans="1:7" x14ac:dyDescent="0.3">
      <c r="A8277"/>
      <c r="B8277"/>
      <c r="C8277"/>
      <c r="D8277" s="145"/>
      <c r="E8277" s="146"/>
      <c r="F8277" s="1"/>
      <c r="G8277"/>
    </row>
    <row r="8278" spans="1:7" x14ac:dyDescent="0.3">
      <c r="A8278"/>
      <c r="B8278"/>
      <c r="C8278"/>
      <c r="D8278" s="145"/>
      <c r="E8278" s="146"/>
      <c r="F8278" s="1"/>
      <c r="G8278"/>
    </row>
    <row r="8279" spans="1:7" x14ac:dyDescent="0.3">
      <c r="A8279"/>
      <c r="B8279"/>
      <c r="C8279"/>
      <c r="D8279" s="145"/>
      <c r="E8279" s="146"/>
      <c r="F8279" s="1"/>
      <c r="G8279"/>
    </row>
    <row r="8280" spans="1:7" x14ac:dyDescent="0.3">
      <c r="A8280"/>
      <c r="B8280"/>
      <c r="C8280"/>
      <c r="D8280" s="145"/>
      <c r="E8280" s="146"/>
      <c r="F8280" s="1"/>
      <c r="G8280"/>
    </row>
    <row r="8281" spans="1:7" x14ac:dyDescent="0.3">
      <c r="A8281"/>
      <c r="B8281"/>
      <c r="C8281"/>
      <c r="D8281" s="145"/>
      <c r="E8281" s="146"/>
      <c r="F8281" s="1"/>
      <c r="G8281"/>
    </row>
    <row r="8282" spans="1:7" x14ac:dyDescent="0.3">
      <c r="A8282"/>
      <c r="B8282"/>
      <c r="C8282"/>
      <c r="D8282" s="145"/>
      <c r="E8282" s="146"/>
      <c r="F8282" s="1"/>
      <c r="G8282"/>
    </row>
    <row r="8283" spans="1:7" x14ac:dyDescent="0.3">
      <c r="A8283"/>
      <c r="B8283"/>
      <c r="C8283"/>
      <c r="D8283" s="145"/>
      <c r="E8283" s="146"/>
      <c r="F8283" s="1"/>
      <c r="G8283"/>
    </row>
    <row r="8284" spans="1:7" x14ac:dyDescent="0.3">
      <c r="A8284"/>
      <c r="B8284"/>
      <c r="C8284"/>
      <c r="D8284" s="145"/>
      <c r="E8284" s="146"/>
      <c r="F8284" s="1"/>
      <c r="G8284"/>
    </row>
    <row r="8285" spans="1:7" x14ac:dyDescent="0.3">
      <c r="A8285"/>
      <c r="B8285"/>
      <c r="C8285"/>
      <c r="D8285" s="145"/>
      <c r="E8285" s="146"/>
      <c r="F8285" s="1"/>
      <c r="G8285"/>
    </row>
    <row r="8286" spans="1:7" x14ac:dyDescent="0.3">
      <c r="A8286"/>
      <c r="B8286"/>
      <c r="C8286"/>
      <c r="D8286" s="145"/>
      <c r="E8286" s="146"/>
      <c r="F8286" s="1"/>
      <c r="G8286"/>
    </row>
    <row r="8287" spans="1:7" x14ac:dyDescent="0.3">
      <c r="A8287"/>
      <c r="B8287"/>
      <c r="C8287"/>
      <c r="D8287" s="145"/>
      <c r="E8287" s="146"/>
      <c r="F8287" s="1"/>
      <c r="G8287"/>
    </row>
    <row r="8288" spans="1:7" x14ac:dyDescent="0.3">
      <c r="A8288"/>
      <c r="B8288"/>
      <c r="C8288"/>
      <c r="D8288" s="145"/>
      <c r="E8288" s="146"/>
      <c r="F8288" s="1"/>
      <c r="G8288"/>
    </row>
    <row r="8289" spans="1:7" x14ac:dyDescent="0.3">
      <c r="A8289"/>
      <c r="B8289"/>
      <c r="C8289"/>
      <c r="D8289" s="145"/>
      <c r="E8289" s="146"/>
      <c r="F8289" s="1"/>
      <c r="G8289"/>
    </row>
    <row r="8290" spans="1:7" x14ac:dyDescent="0.3">
      <c r="A8290"/>
      <c r="B8290"/>
      <c r="C8290"/>
      <c r="D8290" s="145"/>
      <c r="E8290" s="146"/>
      <c r="F8290" s="1"/>
      <c r="G8290"/>
    </row>
    <row r="8291" spans="1:7" x14ac:dyDescent="0.3">
      <c r="A8291"/>
      <c r="B8291"/>
      <c r="C8291"/>
      <c r="D8291" s="145"/>
      <c r="E8291" s="146"/>
      <c r="F8291" s="1"/>
      <c r="G8291"/>
    </row>
    <row r="8292" spans="1:7" x14ac:dyDescent="0.3">
      <c r="A8292"/>
      <c r="B8292"/>
      <c r="C8292"/>
      <c r="D8292" s="145"/>
      <c r="E8292" s="146"/>
      <c r="F8292" s="1"/>
      <c r="G8292"/>
    </row>
    <row r="8293" spans="1:7" x14ac:dyDescent="0.3">
      <c r="A8293"/>
      <c r="B8293"/>
      <c r="C8293"/>
      <c r="D8293" s="145"/>
      <c r="E8293" s="146"/>
      <c r="F8293" s="1"/>
      <c r="G8293"/>
    </row>
    <row r="8294" spans="1:7" x14ac:dyDescent="0.3">
      <c r="A8294"/>
      <c r="B8294"/>
      <c r="C8294"/>
      <c r="D8294" s="145"/>
      <c r="E8294" s="146"/>
      <c r="F8294" s="1"/>
      <c r="G8294"/>
    </row>
    <row r="8295" spans="1:7" x14ac:dyDescent="0.3">
      <c r="A8295"/>
      <c r="B8295"/>
      <c r="C8295"/>
      <c r="D8295" s="145"/>
      <c r="E8295" s="146"/>
      <c r="F8295" s="1"/>
      <c r="G8295"/>
    </row>
    <row r="8296" spans="1:7" x14ac:dyDescent="0.3">
      <c r="A8296"/>
      <c r="B8296"/>
      <c r="C8296"/>
      <c r="D8296" s="145"/>
      <c r="E8296" s="146"/>
      <c r="F8296" s="1"/>
      <c r="G8296"/>
    </row>
    <row r="8297" spans="1:7" x14ac:dyDescent="0.3">
      <c r="A8297"/>
      <c r="B8297"/>
      <c r="C8297"/>
      <c r="D8297" s="145"/>
      <c r="E8297" s="146"/>
      <c r="F8297" s="1"/>
      <c r="G8297"/>
    </row>
    <row r="8298" spans="1:7" x14ac:dyDescent="0.3">
      <c r="A8298"/>
      <c r="B8298"/>
      <c r="C8298"/>
      <c r="D8298" s="145"/>
      <c r="E8298" s="146"/>
      <c r="F8298" s="1"/>
      <c r="G8298"/>
    </row>
    <row r="8299" spans="1:7" x14ac:dyDescent="0.3">
      <c r="A8299"/>
      <c r="B8299"/>
      <c r="C8299"/>
      <c r="D8299" s="145"/>
      <c r="E8299" s="146"/>
      <c r="F8299" s="1"/>
      <c r="G8299"/>
    </row>
    <row r="8300" spans="1:7" x14ac:dyDescent="0.3">
      <c r="A8300"/>
      <c r="B8300"/>
      <c r="C8300"/>
      <c r="D8300" s="145"/>
      <c r="E8300" s="146"/>
      <c r="F8300" s="1"/>
      <c r="G8300"/>
    </row>
    <row r="8301" spans="1:7" x14ac:dyDescent="0.3">
      <c r="A8301"/>
      <c r="B8301"/>
      <c r="C8301"/>
      <c r="D8301" s="145"/>
      <c r="E8301" s="146"/>
      <c r="F8301" s="1"/>
      <c r="G8301"/>
    </row>
    <row r="8302" spans="1:7" x14ac:dyDescent="0.3">
      <c r="A8302"/>
      <c r="B8302"/>
      <c r="C8302"/>
      <c r="D8302" s="145"/>
      <c r="E8302" s="146"/>
      <c r="F8302" s="1"/>
      <c r="G8302"/>
    </row>
    <row r="8303" spans="1:7" x14ac:dyDescent="0.3">
      <c r="A8303"/>
      <c r="B8303"/>
      <c r="C8303"/>
      <c r="D8303" s="145"/>
      <c r="E8303" s="146"/>
      <c r="F8303" s="1"/>
      <c r="G8303"/>
    </row>
    <row r="8304" spans="1:7" x14ac:dyDescent="0.3">
      <c r="A8304"/>
      <c r="B8304"/>
      <c r="C8304"/>
      <c r="D8304" s="145"/>
      <c r="E8304" s="146"/>
      <c r="F8304" s="1"/>
      <c r="G8304"/>
    </row>
    <row r="8305" spans="1:7" x14ac:dyDescent="0.3">
      <c r="A8305"/>
      <c r="B8305"/>
      <c r="C8305"/>
      <c r="D8305" s="145"/>
      <c r="E8305" s="146"/>
      <c r="F8305" s="1"/>
      <c r="G8305"/>
    </row>
    <row r="8306" spans="1:7" x14ac:dyDescent="0.3">
      <c r="A8306"/>
      <c r="B8306"/>
      <c r="C8306"/>
      <c r="D8306" s="145"/>
      <c r="E8306" s="146"/>
      <c r="F8306" s="1"/>
      <c r="G8306"/>
    </row>
    <row r="8307" spans="1:7" x14ac:dyDescent="0.3">
      <c r="A8307"/>
      <c r="B8307"/>
      <c r="C8307"/>
      <c r="D8307" s="145"/>
      <c r="E8307" s="146"/>
      <c r="F8307" s="1"/>
      <c r="G8307"/>
    </row>
    <row r="8308" spans="1:7" x14ac:dyDescent="0.3">
      <c r="A8308"/>
      <c r="B8308"/>
      <c r="C8308"/>
      <c r="D8308" s="145"/>
      <c r="E8308" s="146"/>
      <c r="F8308" s="1"/>
      <c r="G8308"/>
    </row>
    <row r="8309" spans="1:7" x14ac:dyDescent="0.3">
      <c r="A8309"/>
      <c r="B8309"/>
      <c r="C8309"/>
      <c r="D8309" s="145"/>
      <c r="E8309" s="146"/>
      <c r="F8309" s="1"/>
      <c r="G8309"/>
    </row>
    <row r="8310" spans="1:7" x14ac:dyDescent="0.3">
      <c r="A8310"/>
      <c r="B8310"/>
      <c r="C8310"/>
      <c r="D8310" s="145"/>
      <c r="E8310" s="146"/>
      <c r="F8310" s="1"/>
      <c r="G8310"/>
    </row>
    <row r="8311" spans="1:7" x14ac:dyDescent="0.3">
      <c r="A8311"/>
      <c r="B8311"/>
      <c r="C8311"/>
      <c r="D8311" s="145"/>
      <c r="E8311" s="146"/>
      <c r="F8311" s="1"/>
      <c r="G8311"/>
    </row>
    <row r="8312" spans="1:7" x14ac:dyDescent="0.3">
      <c r="A8312"/>
      <c r="B8312"/>
      <c r="C8312"/>
      <c r="D8312" s="145"/>
      <c r="E8312" s="146"/>
      <c r="F8312" s="1"/>
      <c r="G8312"/>
    </row>
    <row r="8313" spans="1:7" x14ac:dyDescent="0.3">
      <c r="A8313"/>
      <c r="B8313"/>
      <c r="C8313"/>
      <c r="D8313" s="145"/>
      <c r="E8313" s="146"/>
      <c r="F8313" s="1"/>
      <c r="G8313"/>
    </row>
    <row r="8314" spans="1:7" x14ac:dyDescent="0.3">
      <c r="A8314"/>
      <c r="B8314"/>
      <c r="C8314"/>
      <c r="D8314" s="145"/>
      <c r="E8314" s="146"/>
      <c r="F8314" s="1"/>
      <c r="G8314"/>
    </row>
    <row r="8315" spans="1:7" x14ac:dyDescent="0.3">
      <c r="A8315"/>
      <c r="B8315"/>
      <c r="C8315"/>
      <c r="D8315" s="145"/>
      <c r="E8315" s="146"/>
      <c r="F8315" s="1"/>
      <c r="G8315"/>
    </row>
    <row r="8316" spans="1:7" x14ac:dyDescent="0.3">
      <c r="A8316"/>
      <c r="B8316"/>
      <c r="C8316"/>
      <c r="D8316" s="145"/>
      <c r="E8316" s="146"/>
      <c r="F8316" s="1"/>
      <c r="G8316"/>
    </row>
    <row r="8317" spans="1:7" x14ac:dyDescent="0.3">
      <c r="A8317"/>
      <c r="B8317"/>
      <c r="C8317"/>
      <c r="D8317" s="145"/>
      <c r="E8317" s="146"/>
      <c r="F8317" s="1"/>
      <c r="G8317"/>
    </row>
    <row r="8318" spans="1:7" x14ac:dyDescent="0.3">
      <c r="A8318"/>
      <c r="B8318"/>
      <c r="C8318"/>
      <c r="D8318" s="145"/>
      <c r="E8318" s="146"/>
      <c r="F8318" s="1"/>
      <c r="G8318"/>
    </row>
    <row r="8319" spans="1:7" x14ac:dyDescent="0.3">
      <c r="A8319"/>
      <c r="B8319"/>
      <c r="C8319"/>
      <c r="D8319" s="145"/>
      <c r="E8319" s="146"/>
      <c r="F8319" s="1"/>
      <c r="G8319"/>
    </row>
    <row r="8320" spans="1:7" x14ac:dyDescent="0.3">
      <c r="A8320"/>
      <c r="B8320"/>
      <c r="C8320"/>
      <c r="D8320" s="145"/>
      <c r="E8320" s="146"/>
      <c r="F8320" s="1"/>
      <c r="G8320"/>
    </row>
    <row r="8321" spans="1:7" x14ac:dyDescent="0.3">
      <c r="A8321"/>
      <c r="B8321"/>
      <c r="C8321"/>
      <c r="D8321" s="145"/>
      <c r="E8321" s="146"/>
      <c r="F8321" s="1"/>
      <c r="G8321"/>
    </row>
    <row r="8322" spans="1:7" x14ac:dyDescent="0.3">
      <c r="A8322"/>
      <c r="B8322"/>
      <c r="C8322"/>
      <c r="D8322" s="145"/>
      <c r="E8322" s="146"/>
      <c r="F8322" s="1"/>
      <c r="G8322"/>
    </row>
    <row r="8323" spans="1:7" x14ac:dyDescent="0.3">
      <c r="A8323"/>
      <c r="B8323"/>
      <c r="C8323"/>
      <c r="D8323" s="145"/>
      <c r="E8323" s="146"/>
      <c r="F8323" s="1"/>
      <c r="G8323"/>
    </row>
    <row r="8324" spans="1:7" x14ac:dyDescent="0.3">
      <c r="A8324"/>
      <c r="B8324"/>
      <c r="C8324"/>
      <c r="D8324" s="145"/>
      <c r="E8324" s="146"/>
      <c r="F8324" s="1"/>
      <c r="G8324"/>
    </row>
    <row r="8325" spans="1:7" x14ac:dyDescent="0.3">
      <c r="A8325"/>
      <c r="B8325"/>
      <c r="C8325"/>
      <c r="D8325" s="145"/>
      <c r="E8325" s="146"/>
      <c r="F8325" s="1"/>
      <c r="G8325"/>
    </row>
    <row r="8326" spans="1:7" x14ac:dyDescent="0.3">
      <c r="A8326"/>
      <c r="B8326"/>
      <c r="C8326"/>
      <c r="D8326" s="145"/>
      <c r="E8326" s="146"/>
      <c r="F8326" s="1"/>
      <c r="G8326"/>
    </row>
    <row r="8327" spans="1:7" x14ac:dyDescent="0.3">
      <c r="A8327"/>
      <c r="B8327"/>
      <c r="C8327"/>
      <c r="D8327" s="145"/>
      <c r="E8327" s="146"/>
      <c r="F8327" s="1"/>
      <c r="G8327"/>
    </row>
    <row r="8328" spans="1:7" x14ac:dyDescent="0.3">
      <c r="A8328"/>
      <c r="B8328"/>
      <c r="C8328"/>
      <c r="D8328" s="145"/>
      <c r="E8328" s="146"/>
      <c r="F8328" s="1"/>
      <c r="G8328"/>
    </row>
    <row r="8329" spans="1:7" x14ac:dyDescent="0.3">
      <c r="A8329"/>
      <c r="B8329"/>
      <c r="C8329"/>
      <c r="D8329" s="145"/>
      <c r="E8329" s="146"/>
      <c r="F8329" s="1"/>
      <c r="G8329"/>
    </row>
    <row r="8330" spans="1:7" x14ac:dyDescent="0.3">
      <c r="A8330"/>
      <c r="B8330"/>
      <c r="C8330"/>
      <c r="D8330" s="145"/>
      <c r="E8330" s="146"/>
      <c r="F8330" s="1"/>
      <c r="G8330"/>
    </row>
    <row r="8331" spans="1:7" x14ac:dyDescent="0.3">
      <c r="A8331"/>
      <c r="B8331"/>
      <c r="C8331"/>
      <c r="D8331" s="145"/>
      <c r="E8331" s="146"/>
      <c r="F8331" s="1"/>
      <c r="G8331"/>
    </row>
    <row r="8332" spans="1:7" x14ac:dyDescent="0.3">
      <c r="A8332"/>
      <c r="B8332"/>
      <c r="C8332"/>
      <c r="D8332" s="145"/>
      <c r="E8332" s="146"/>
      <c r="F8332" s="1"/>
      <c r="G8332"/>
    </row>
    <row r="8333" spans="1:7" x14ac:dyDescent="0.3">
      <c r="A8333"/>
      <c r="B8333"/>
      <c r="C8333"/>
      <c r="D8333" s="145"/>
      <c r="E8333" s="146"/>
      <c r="F8333" s="1"/>
      <c r="G8333"/>
    </row>
    <row r="8334" spans="1:7" x14ac:dyDescent="0.3">
      <c r="A8334"/>
      <c r="B8334"/>
      <c r="C8334"/>
      <c r="D8334" s="145"/>
      <c r="E8334" s="146"/>
      <c r="F8334" s="1"/>
      <c r="G8334"/>
    </row>
    <row r="8335" spans="1:7" x14ac:dyDescent="0.3">
      <c r="A8335"/>
      <c r="B8335"/>
      <c r="C8335"/>
      <c r="D8335" s="145"/>
      <c r="E8335" s="146"/>
      <c r="F8335" s="1"/>
      <c r="G8335"/>
    </row>
    <row r="8336" spans="1:7" x14ac:dyDescent="0.3">
      <c r="A8336"/>
      <c r="B8336"/>
      <c r="C8336"/>
      <c r="D8336" s="145"/>
      <c r="E8336" s="146"/>
      <c r="F8336" s="1"/>
      <c r="G8336"/>
    </row>
    <row r="8337" spans="1:7" x14ac:dyDescent="0.3">
      <c r="A8337"/>
      <c r="B8337"/>
      <c r="C8337"/>
      <c r="D8337" s="145"/>
      <c r="E8337" s="146"/>
      <c r="F8337" s="1"/>
      <c r="G8337"/>
    </row>
    <row r="8338" spans="1:7" x14ac:dyDescent="0.3">
      <c r="A8338"/>
      <c r="B8338"/>
      <c r="C8338"/>
      <c r="D8338" s="145"/>
      <c r="E8338" s="146"/>
      <c r="F8338" s="1"/>
      <c r="G8338"/>
    </row>
    <row r="8339" spans="1:7" x14ac:dyDescent="0.3">
      <c r="A8339"/>
      <c r="B8339"/>
      <c r="C8339"/>
      <c r="D8339" s="145"/>
      <c r="E8339" s="146"/>
      <c r="F8339" s="1"/>
      <c r="G8339"/>
    </row>
    <row r="8340" spans="1:7" x14ac:dyDescent="0.3">
      <c r="A8340"/>
      <c r="B8340"/>
      <c r="C8340"/>
      <c r="D8340" s="145"/>
      <c r="E8340" s="146"/>
      <c r="F8340" s="1"/>
      <c r="G8340"/>
    </row>
    <row r="8341" spans="1:7" x14ac:dyDescent="0.3">
      <c r="A8341"/>
      <c r="B8341"/>
      <c r="C8341"/>
      <c r="D8341" s="145"/>
      <c r="E8341" s="146"/>
      <c r="F8341" s="1"/>
      <c r="G8341"/>
    </row>
    <row r="8342" spans="1:7" x14ac:dyDescent="0.3">
      <c r="A8342"/>
      <c r="B8342"/>
      <c r="C8342"/>
      <c r="D8342" s="145"/>
      <c r="E8342" s="146"/>
      <c r="F8342" s="1"/>
      <c r="G8342"/>
    </row>
    <row r="8343" spans="1:7" x14ac:dyDescent="0.3">
      <c r="A8343"/>
      <c r="B8343"/>
      <c r="C8343"/>
      <c r="D8343" s="145"/>
      <c r="E8343" s="146"/>
      <c r="F8343" s="1"/>
      <c r="G8343"/>
    </row>
    <row r="8344" spans="1:7" x14ac:dyDescent="0.3">
      <c r="A8344"/>
      <c r="B8344"/>
      <c r="C8344"/>
      <c r="D8344" s="145"/>
      <c r="E8344" s="146"/>
      <c r="F8344" s="1"/>
      <c r="G8344"/>
    </row>
    <row r="8345" spans="1:7" x14ac:dyDescent="0.3">
      <c r="A8345"/>
      <c r="B8345"/>
      <c r="C8345"/>
      <c r="D8345" s="145"/>
      <c r="E8345" s="146"/>
      <c r="F8345" s="1"/>
      <c r="G8345"/>
    </row>
    <row r="8346" spans="1:7" x14ac:dyDescent="0.3">
      <c r="A8346"/>
      <c r="B8346"/>
      <c r="C8346"/>
      <c r="D8346" s="145"/>
      <c r="E8346" s="146"/>
      <c r="F8346" s="1"/>
      <c r="G8346"/>
    </row>
    <row r="8347" spans="1:7" x14ac:dyDescent="0.3">
      <c r="A8347"/>
      <c r="B8347"/>
      <c r="C8347"/>
      <c r="D8347" s="145"/>
      <c r="E8347" s="146"/>
      <c r="F8347" s="1"/>
      <c r="G8347"/>
    </row>
    <row r="8348" spans="1:7" x14ac:dyDescent="0.3">
      <c r="A8348"/>
      <c r="B8348"/>
      <c r="C8348"/>
      <c r="D8348" s="145"/>
      <c r="E8348" s="146"/>
      <c r="F8348" s="1"/>
      <c r="G8348"/>
    </row>
    <row r="8349" spans="1:7" x14ac:dyDescent="0.3">
      <c r="A8349"/>
      <c r="B8349"/>
      <c r="C8349"/>
      <c r="D8349" s="145"/>
      <c r="E8349" s="146"/>
      <c r="F8349" s="1"/>
      <c r="G8349"/>
    </row>
    <row r="8350" spans="1:7" x14ac:dyDescent="0.3">
      <c r="A8350"/>
      <c r="B8350"/>
      <c r="C8350"/>
      <c r="D8350" s="145"/>
      <c r="E8350" s="146"/>
      <c r="F8350" s="1"/>
      <c r="G8350"/>
    </row>
    <row r="8351" spans="1:7" x14ac:dyDescent="0.3">
      <c r="A8351"/>
      <c r="B8351"/>
      <c r="C8351"/>
      <c r="D8351" s="145"/>
      <c r="E8351" s="146"/>
      <c r="F8351" s="1"/>
      <c r="G8351"/>
    </row>
    <row r="8352" spans="1:7" x14ac:dyDescent="0.3">
      <c r="A8352"/>
      <c r="B8352"/>
      <c r="C8352"/>
      <c r="D8352" s="145"/>
      <c r="E8352" s="146"/>
      <c r="F8352" s="1"/>
      <c r="G8352"/>
    </row>
    <row r="8353" spans="1:7" x14ac:dyDescent="0.3">
      <c r="A8353"/>
      <c r="B8353"/>
      <c r="C8353"/>
      <c r="D8353" s="145"/>
      <c r="E8353" s="146"/>
      <c r="F8353" s="1"/>
      <c r="G8353"/>
    </row>
    <row r="8354" spans="1:7" x14ac:dyDescent="0.3">
      <c r="A8354"/>
      <c r="B8354"/>
      <c r="C8354"/>
      <c r="D8354" s="145"/>
      <c r="E8354" s="146"/>
      <c r="F8354" s="1"/>
      <c r="G8354"/>
    </row>
    <row r="8355" spans="1:7" x14ac:dyDescent="0.3">
      <c r="A8355"/>
      <c r="B8355"/>
      <c r="C8355"/>
      <c r="D8355" s="145"/>
      <c r="E8355" s="146"/>
      <c r="F8355" s="1"/>
      <c r="G8355"/>
    </row>
    <row r="8356" spans="1:7" x14ac:dyDescent="0.3">
      <c r="A8356"/>
      <c r="B8356"/>
      <c r="C8356"/>
      <c r="D8356" s="145"/>
      <c r="E8356" s="146"/>
      <c r="F8356" s="1"/>
      <c r="G8356"/>
    </row>
    <row r="8357" spans="1:7" x14ac:dyDescent="0.3">
      <c r="A8357"/>
      <c r="B8357"/>
      <c r="C8357"/>
      <c r="D8357" s="145"/>
      <c r="E8357" s="146"/>
      <c r="F8357" s="1"/>
      <c r="G8357"/>
    </row>
    <row r="8358" spans="1:7" x14ac:dyDescent="0.3">
      <c r="A8358"/>
      <c r="B8358"/>
      <c r="C8358"/>
      <c r="D8358" s="145"/>
      <c r="E8358" s="146"/>
      <c r="F8358" s="1"/>
      <c r="G8358"/>
    </row>
    <row r="8359" spans="1:7" x14ac:dyDescent="0.3">
      <c r="A8359"/>
      <c r="B8359"/>
      <c r="C8359"/>
      <c r="D8359" s="145"/>
      <c r="E8359" s="146"/>
      <c r="F8359" s="1"/>
      <c r="G8359"/>
    </row>
    <row r="8360" spans="1:7" x14ac:dyDescent="0.3">
      <c r="A8360"/>
      <c r="B8360"/>
      <c r="C8360"/>
      <c r="D8360" s="145"/>
      <c r="E8360" s="146"/>
      <c r="F8360" s="1"/>
      <c r="G8360"/>
    </row>
    <row r="8361" spans="1:7" x14ac:dyDescent="0.3">
      <c r="A8361"/>
      <c r="B8361"/>
      <c r="C8361"/>
      <c r="D8361" s="145"/>
      <c r="E8361" s="146"/>
      <c r="F8361" s="1"/>
      <c r="G8361"/>
    </row>
    <row r="8362" spans="1:7" x14ac:dyDescent="0.3">
      <c r="A8362"/>
      <c r="B8362"/>
      <c r="C8362"/>
      <c r="D8362" s="145"/>
      <c r="E8362" s="146"/>
      <c r="F8362" s="1"/>
      <c r="G8362"/>
    </row>
    <row r="8363" spans="1:7" x14ac:dyDescent="0.3">
      <c r="A8363"/>
      <c r="B8363"/>
      <c r="C8363"/>
      <c r="D8363" s="145"/>
      <c r="E8363" s="146"/>
      <c r="F8363" s="1"/>
      <c r="G8363"/>
    </row>
    <row r="8364" spans="1:7" x14ac:dyDescent="0.3">
      <c r="A8364"/>
      <c r="B8364"/>
      <c r="C8364"/>
      <c r="D8364" s="145"/>
      <c r="E8364" s="146"/>
      <c r="F8364" s="1"/>
      <c r="G8364"/>
    </row>
    <row r="8365" spans="1:7" x14ac:dyDescent="0.3">
      <c r="A8365"/>
      <c r="B8365"/>
      <c r="C8365"/>
      <c r="D8365" s="145"/>
      <c r="E8365" s="146"/>
      <c r="F8365" s="1"/>
      <c r="G8365"/>
    </row>
    <row r="8366" spans="1:7" x14ac:dyDescent="0.3">
      <c r="A8366"/>
      <c r="B8366"/>
      <c r="C8366"/>
      <c r="D8366" s="145"/>
      <c r="E8366" s="146"/>
      <c r="F8366" s="1"/>
      <c r="G8366"/>
    </row>
    <row r="8367" spans="1:7" x14ac:dyDescent="0.3">
      <c r="A8367"/>
      <c r="B8367"/>
      <c r="C8367"/>
      <c r="D8367" s="145"/>
      <c r="E8367" s="146"/>
      <c r="F8367" s="1"/>
      <c r="G8367"/>
    </row>
    <row r="8368" spans="1:7" x14ac:dyDescent="0.3">
      <c r="A8368"/>
      <c r="B8368"/>
      <c r="C8368"/>
      <c r="D8368" s="145"/>
      <c r="E8368" s="146"/>
      <c r="F8368" s="1"/>
      <c r="G8368"/>
    </row>
    <row r="8369" spans="1:7" x14ac:dyDescent="0.3">
      <c r="A8369"/>
      <c r="B8369"/>
      <c r="C8369"/>
      <c r="D8369" s="145"/>
      <c r="E8369" s="146"/>
      <c r="F8369" s="1"/>
      <c r="G8369"/>
    </row>
    <row r="8370" spans="1:7" x14ac:dyDescent="0.3">
      <c r="A8370"/>
      <c r="B8370"/>
      <c r="C8370"/>
      <c r="D8370" s="145"/>
      <c r="E8370" s="146"/>
      <c r="F8370" s="1"/>
      <c r="G8370"/>
    </row>
    <row r="8371" spans="1:7" x14ac:dyDescent="0.3">
      <c r="A8371"/>
      <c r="B8371"/>
      <c r="C8371"/>
      <c r="D8371" s="145"/>
      <c r="E8371" s="146"/>
      <c r="F8371" s="1"/>
      <c r="G8371"/>
    </row>
    <row r="8372" spans="1:7" x14ac:dyDescent="0.3">
      <c r="A8372"/>
      <c r="B8372"/>
      <c r="C8372"/>
      <c r="D8372" s="145"/>
      <c r="E8372" s="146"/>
      <c r="F8372" s="1"/>
      <c r="G8372"/>
    </row>
    <row r="8373" spans="1:7" x14ac:dyDescent="0.3">
      <c r="A8373"/>
      <c r="B8373"/>
      <c r="C8373"/>
      <c r="D8373" s="145"/>
      <c r="E8373" s="146"/>
      <c r="F8373" s="1"/>
      <c r="G8373"/>
    </row>
    <row r="8374" spans="1:7" x14ac:dyDescent="0.3">
      <c r="A8374"/>
      <c r="B8374"/>
      <c r="C8374"/>
      <c r="D8374" s="145"/>
      <c r="E8374" s="146"/>
      <c r="F8374" s="1"/>
      <c r="G8374"/>
    </row>
    <row r="8375" spans="1:7" x14ac:dyDescent="0.3">
      <c r="A8375"/>
      <c r="B8375"/>
      <c r="C8375"/>
      <c r="D8375" s="145"/>
      <c r="E8375" s="146"/>
      <c r="F8375" s="1"/>
      <c r="G8375"/>
    </row>
    <row r="8376" spans="1:7" x14ac:dyDescent="0.3">
      <c r="A8376"/>
      <c r="B8376"/>
      <c r="C8376"/>
      <c r="D8376" s="145"/>
      <c r="E8376" s="146"/>
      <c r="F8376" s="1"/>
      <c r="G8376"/>
    </row>
    <row r="8377" spans="1:7" x14ac:dyDescent="0.3">
      <c r="A8377"/>
      <c r="B8377"/>
      <c r="C8377"/>
      <c r="D8377" s="145"/>
      <c r="E8377" s="146"/>
      <c r="F8377" s="1"/>
      <c r="G8377"/>
    </row>
    <row r="8378" spans="1:7" x14ac:dyDescent="0.3">
      <c r="A8378"/>
      <c r="B8378"/>
      <c r="C8378"/>
      <c r="D8378" s="145"/>
      <c r="E8378" s="146"/>
      <c r="F8378" s="1"/>
      <c r="G8378"/>
    </row>
    <row r="8379" spans="1:7" x14ac:dyDescent="0.3">
      <c r="A8379"/>
      <c r="B8379"/>
      <c r="C8379"/>
      <c r="D8379" s="145"/>
      <c r="E8379" s="146"/>
      <c r="F8379" s="1"/>
      <c r="G8379"/>
    </row>
    <row r="8380" spans="1:7" x14ac:dyDescent="0.3">
      <c r="A8380"/>
      <c r="B8380"/>
      <c r="C8380"/>
      <c r="D8380" s="145"/>
      <c r="E8380" s="146"/>
      <c r="F8380" s="1"/>
      <c r="G8380"/>
    </row>
    <row r="8381" spans="1:7" x14ac:dyDescent="0.3">
      <c r="A8381"/>
      <c r="B8381"/>
      <c r="C8381"/>
      <c r="D8381" s="145"/>
      <c r="E8381" s="146"/>
      <c r="F8381" s="1"/>
      <c r="G8381"/>
    </row>
    <row r="8382" spans="1:7" x14ac:dyDescent="0.3">
      <c r="A8382"/>
      <c r="B8382"/>
      <c r="C8382"/>
      <c r="D8382" s="145"/>
      <c r="E8382" s="146"/>
      <c r="F8382" s="1"/>
      <c r="G8382"/>
    </row>
    <row r="8383" spans="1:7" x14ac:dyDescent="0.3">
      <c r="A8383"/>
      <c r="B8383"/>
      <c r="C8383"/>
      <c r="D8383" s="145"/>
      <c r="E8383" s="146"/>
      <c r="F8383" s="1"/>
      <c r="G8383"/>
    </row>
    <row r="8384" spans="1:7" x14ac:dyDescent="0.3">
      <c r="A8384"/>
      <c r="B8384"/>
      <c r="C8384"/>
      <c r="D8384" s="145"/>
      <c r="E8384" s="146"/>
      <c r="F8384" s="1"/>
      <c r="G8384"/>
    </row>
    <row r="8385" spans="1:7" x14ac:dyDescent="0.3">
      <c r="A8385"/>
      <c r="B8385"/>
      <c r="C8385"/>
      <c r="D8385" s="145"/>
      <c r="E8385" s="146"/>
      <c r="F8385" s="1"/>
      <c r="G8385"/>
    </row>
    <row r="8386" spans="1:7" x14ac:dyDescent="0.3">
      <c r="A8386"/>
      <c r="B8386"/>
      <c r="C8386"/>
      <c r="D8386" s="145"/>
      <c r="E8386" s="146"/>
      <c r="F8386" s="1"/>
      <c r="G8386"/>
    </row>
    <row r="8387" spans="1:7" x14ac:dyDescent="0.3">
      <c r="A8387"/>
      <c r="B8387"/>
      <c r="C8387"/>
      <c r="D8387" s="145"/>
      <c r="E8387" s="146"/>
      <c r="F8387" s="1"/>
      <c r="G8387"/>
    </row>
    <row r="8388" spans="1:7" x14ac:dyDescent="0.3">
      <c r="A8388"/>
      <c r="B8388"/>
      <c r="C8388"/>
      <c r="D8388" s="145"/>
      <c r="E8388" s="146"/>
      <c r="F8388" s="1"/>
      <c r="G8388"/>
    </row>
    <row r="8389" spans="1:7" x14ac:dyDescent="0.3">
      <c r="A8389"/>
      <c r="B8389"/>
      <c r="C8389"/>
      <c r="D8389" s="145"/>
      <c r="E8389" s="146"/>
      <c r="F8389" s="1"/>
      <c r="G8389"/>
    </row>
    <row r="8390" spans="1:7" x14ac:dyDescent="0.3">
      <c r="A8390"/>
      <c r="B8390"/>
      <c r="C8390"/>
      <c r="D8390" s="145"/>
      <c r="E8390" s="146"/>
      <c r="F8390" s="1"/>
      <c r="G8390"/>
    </row>
    <row r="8391" spans="1:7" x14ac:dyDescent="0.3">
      <c r="A8391"/>
      <c r="B8391"/>
      <c r="C8391"/>
      <c r="D8391" s="145"/>
      <c r="E8391" s="146"/>
      <c r="F8391" s="1"/>
      <c r="G8391"/>
    </row>
    <row r="8392" spans="1:7" x14ac:dyDescent="0.3">
      <c r="A8392"/>
      <c r="B8392"/>
      <c r="C8392"/>
      <c r="D8392" s="145"/>
      <c r="E8392" s="146"/>
      <c r="F8392" s="1"/>
      <c r="G8392"/>
    </row>
    <row r="8393" spans="1:7" x14ac:dyDescent="0.3">
      <c r="A8393"/>
      <c r="B8393"/>
      <c r="C8393"/>
      <c r="D8393" s="145"/>
      <c r="E8393" s="146"/>
      <c r="F8393" s="1"/>
      <c r="G8393"/>
    </row>
    <row r="8394" spans="1:7" x14ac:dyDescent="0.3">
      <c r="A8394"/>
      <c r="B8394"/>
      <c r="C8394"/>
      <c r="D8394" s="145"/>
      <c r="E8394" s="146"/>
      <c r="F8394" s="1"/>
      <c r="G8394"/>
    </row>
    <row r="8395" spans="1:7" x14ac:dyDescent="0.3">
      <c r="A8395"/>
      <c r="B8395"/>
      <c r="C8395"/>
      <c r="D8395" s="145"/>
      <c r="E8395" s="146"/>
      <c r="F8395" s="1"/>
      <c r="G8395"/>
    </row>
    <row r="8396" spans="1:7" x14ac:dyDescent="0.3">
      <c r="A8396"/>
      <c r="B8396"/>
      <c r="C8396"/>
      <c r="D8396" s="145"/>
      <c r="E8396" s="146"/>
      <c r="F8396" s="1"/>
      <c r="G8396"/>
    </row>
    <row r="8397" spans="1:7" x14ac:dyDescent="0.3">
      <c r="A8397"/>
      <c r="B8397"/>
      <c r="C8397"/>
      <c r="D8397" s="145"/>
      <c r="E8397" s="146"/>
      <c r="F8397" s="1"/>
      <c r="G8397"/>
    </row>
    <row r="8398" spans="1:7" x14ac:dyDescent="0.3">
      <c r="A8398"/>
      <c r="B8398"/>
      <c r="C8398"/>
      <c r="D8398" s="145"/>
      <c r="E8398" s="146"/>
      <c r="F8398" s="1"/>
      <c r="G8398"/>
    </row>
    <row r="8399" spans="1:7" x14ac:dyDescent="0.3">
      <c r="A8399"/>
      <c r="B8399"/>
      <c r="C8399"/>
      <c r="D8399" s="145"/>
      <c r="E8399" s="146"/>
      <c r="F8399" s="1"/>
      <c r="G8399"/>
    </row>
    <row r="8400" spans="1:7" x14ac:dyDescent="0.3">
      <c r="A8400"/>
      <c r="B8400"/>
      <c r="C8400"/>
      <c r="D8400" s="145"/>
      <c r="E8400" s="146"/>
      <c r="F8400" s="1"/>
      <c r="G8400"/>
    </row>
    <row r="8401" spans="1:7" x14ac:dyDescent="0.3">
      <c r="A8401"/>
      <c r="B8401"/>
      <c r="C8401"/>
      <c r="D8401" s="145"/>
      <c r="E8401" s="146"/>
      <c r="F8401" s="1"/>
      <c r="G8401"/>
    </row>
    <row r="8402" spans="1:7" x14ac:dyDescent="0.3">
      <c r="A8402"/>
      <c r="B8402"/>
      <c r="C8402"/>
      <c r="D8402" s="145"/>
      <c r="E8402" s="146"/>
      <c r="F8402" s="1"/>
      <c r="G8402"/>
    </row>
    <row r="8403" spans="1:7" x14ac:dyDescent="0.3">
      <c r="A8403"/>
      <c r="B8403"/>
      <c r="C8403"/>
      <c r="D8403" s="145"/>
      <c r="E8403" s="146"/>
      <c r="F8403" s="1"/>
      <c r="G8403"/>
    </row>
    <row r="8404" spans="1:7" x14ac:dyDescent="0.3">
      <c r="A8404"/>
      <c r="B8404"/>
      <c r="C8404"/>
      <c r="D8404" s="145"/>
      <c r="E8404" s="146"/>
      <c r="F8404" s="1"/>
      <c r="G8404"/>
    </row>
    <row r="8405" spans="1:7" x14ac:dyDescent="0.3">
      <c r="A8405"/>
      <c r="B8405"/>
      <c r="C8405"/>
      <c r="D8405" s="145"/>
      <c r="E8405" s="146"/>
      <c r="F8405" s="1"/>
      <c r="G8405"/>
    </row>
    <row r="8406" spans="1:7" x14ac:dyDescent="0.3">
      <c r="A8406"/>
      <c r="B8406"/>
      <c r="C8406"/>
      <c r="D8406" s="145"/>
      <c r="E8406" s="146"/>
      <c r="F8406" s="1"/>
      <c r="G8406"/>
    </row>
    <row r="8407" spans="1:7" x14ac:dyDescent="0.3">
      <c r="A8407"/>
      <c r="B8407"/>
      <c r="C8407"/>
      <c r="D8407" s="145"/>
      <c r="E8407" s="146"/>
      <c r="F8407" s="1"/>
      <c r="G8407"/>
    </row>
    <row r="8408" spans="1:7" x14ac:dyDescent="0.3">
      <c r="A8408"/>
      <c r="B8408"/>
      <c r="C8408"/>
      <c r="D8408" s="145"/>
      <c r="E8408" s="146"/>
      <c r="F8408" s="1"/>
      <c r="G8408"/>
    </row>
    <row r="8409" spans="1:7" x14ac:dyDescent="0.3">
      <c r="A8409"/>
      <c r="B8409"/>
      <c r="C8409"/>
      <c r="D8409" s="145"/>
      <c r="E8409" s="146"/>
      <c r="F8409" s="1"/>
      <c r="G8409"/>
    </row>
    <row r="8410" spans="1:7" x14ac:dyDescent="0.3">
      <c r="A8410"/>
      <c r="B8410"/>
      <c r="C8410"/>
      <c r="D8410" s="145"/>
      <c r="E8410" s="146"/>
      <c r="F8410" s="1"/>
      <c r="G8410"/>
    </row>
    <row r="8411" spans="1:7" x14ac:dyDescent="0.3">
      <c r="A8411"/>
      <c r="B8411"/>
      <c r="C8411"/>
      <c r="D8411" s="145"/>
      <c r="E8411" s="146"/>
      <c r="F8411" s="1"/>
      <c r="G8411"/>
    </row>
    <row r="8412" spans="1:7" x14ac:dyDescent="0.3">
      <c r="A8412"/>
      <c r="B8412"/>
      <c r="C8412"/>
      <c r="D8412" s="145"/>
      <c r="E8412" s="146"/>
      <c r="F8412" s="1"/>
      <c r="G8412"/>
    </row>
    <row r="8413" spans="1:7" x14ac:dyDescent="0.3">
      <c r="A8413"/>
      <c r="B8413"/>
      <c r="C8413"/>
      <c r="D8413" s="145"/>
      <c r="E8413" s="146"/>
      <c r="F8413" s="1"/>
      <c r="G8413"/>
    </row>
    <row r="8414" spans="1:7" x14ac:dyDescent="0.3">
      <c r="A8414"/>
      <c r="B8414"/>
      <c r="C8414"/>
      <c r="D8414" s="145"/>
      <c r="E8414" s="146"/>
      <c r="F8414" s="1"/>
      <c r="G8414"/>
    </row>
    <row r="8415" spans="1:7" x14ac:dyDescent="0.3">
      <c r="A8415"/>
      <c r="B8415"/>
      <c r="C8415"/>
      <c r="D8415" s="145"/>
      <c r="E8415" s="146"/>
      <c r="F8415" s="1"/>
      <c r="G8415"/>
    </row>
    <row r="8416" spans="1:7" x14ac:dyDescent="0.3">
      <c r="A8416"/>
      <c r="B8416"/>
      <c r="C8416"/>
      <c r="D8416" s="145"/>
      <c r="E8416" s="146"/>
      <c r="F8416" s="1"/>
      <c r="G8416"/>
    </row>
    <row r="8417" spans="1:7" x14ac:dyDescent="0.3">
      <c r="A8417"/>
      <c r="B8417"/>
      <c r="C8417"/>
      <c r="D8417" s="145"/>
      <c r="E8417" s="146"/>
      <c r="F8417" s="1"/>
      <c r="G8417"/>
    </row>
    <row r="8418" spans="1:7" x14ac:dyDescent="0.3">
      <c r="A8418"/>
      <c r="B8418"/>
      <c r="C8418"/>
      <c r="D8418" s="145"/>
      <c r="E8418" s="146"/>
      <c r="F8418" s="1"/>
      <c r="G8418"/>
    </row>
    <row r="8419" spans="1:7" x14ac:dyDescent="0.3">
      <c r="A8419"/>
      <c r="B8419"/>
      <c r="C8419"/>
      <c r="D8419" s="145"/>
      <c r="E8419" s="146"/>
      <c r="F8419" s="1"/>
      <c r="G8419"/>
    </row>
    <row r="8420" spans="1:7" x14ac:dyDescent="0.3">
      <c r="A8420"/>
      <c r="B8420"/>
      <c r="C8420"/>
      <c r="D8420" s="145"/>
      <c r="E8420" s="146"/>
      <c r="F8420" s="1"/>
      <c r="G8420"/>
    </row>
    <row r="8421" spans="1:7" x14ac:dyDescent="0.3">
      <c r="A8421"/>
      <c r="B8421"/>
      <c r="C8421"/>
      <c r="D8421" s="145"/>
      <c r="E8421" s="146"/>
      <c r="F8421" s="1"/>
      <c r="G8421"/>
    </row>
    <row r="8422" spans="1:7" x14ac:dyDescent="0.3">
      <c r="A8422"/>
      <c r="B8422"/>
      <c r="C8422"/>
      <c r="D8422" s="145"/>
      <c r="E8422" s="146"/>
      <c r="F8422" s="1"/>
      <c r="G8422"/>
    </row>
    <row r="8423" spans="1:7" x14ac:dyDescent="0.3">
      <c r="A8423"/>
      <c r="B8423"/>
      <c r="C8423"/>
      <c r="D8423" s="145"/>
      <c r="E8423" s="146"/>
      <c r="F8423" s="1"/>
      <c r="G8423"/>
    </row>
    <row r="8424" spans="1:7" x14ac:dyDescent="0.3">
      <c r="A8424"/>
      <c r="B8424"/>
      <c r="C8424"/>
      <c r="D8424" s="145"/>
      <c r="E8424" s="146"/>
      <c r="F8424" s="1"/>
      <c r="G8424"/>
    </row>
    <row r="8425" spans="1:7" x14ac:dyDescent="0.3">
      <c r="A8425"/>
      <c r="B8425"/>
      <c r="C8425"/>
      <c r="D8425" s="145"/>
      <c r="E8425" s="146"/>
      <c r="F8425" s="1"/>
      <c r="G8425"/>
    </row>
    <row r="8426" spans="1:7" x14ac:dyDescent="0.3">
      <c r="A8426"/>
      <c r="B8426"/>
      <c r="C8426"/>
      <c r="D8426" s="145"/>
      <c r="E8426" s="146"/>
      <c r="F8426" s="1"/>
      <c r="G8426"/>
    </row>
    <row r="8427" spans="1:7" x14ac:dyDescent="0.3">
      <c r="A8427"/>
      <c r="B8427"/>
      <c r="C8427"/>
      <c r="D8427" s="145"/>
      <c r="E8427" s="146"/>
      <c r="F8427" s="1"/>
      <c r="G8427"/>
    </row>
    <row r="8428" spans="1:7" x14ac:dyDescent="0.3">
      <c r="A8428"/>
      <c r="B8428"/>
      <c r="C8428"/>
      <c r="D8428" s="145"/>
      <c r="E8428" s="146"/>
      <c r="F8428" s="1"/>
      <c r="G8428"/>
    </row>
    <row r="8429" spans="1:7" x14ac:dyDescent="0.3">
      <c r="A8429"/>
      <c r="B8429"/>
      <c r="C8429"/>
      <c r="D8429" s="145"/>
      <c r="E8429" s="146"/>
      <c r="F8429" s="1"/>
      <c r="G8429"/>
    </row>
    <row r="8430" spans="1:7" x14ac:dyDescent="0.3">
      <c r="A8430"/>
      <c r="B8430"/>
      <c r="C8430"/>
      <c r="D8430" s="145"/>
      <c r="E8430" s="146"/>
      <c r="F8430" s="1"/>
      <c r="G8430"/>
    </row>
    <row r="8431" spans="1:7" x14ac:dyDescent="0.3">
      <c r="A8431"/>
      <c r="B8431"/>
      <c r="C8431"/>
      <c r="D8431" s="145"/>
      <c r="E8431" s="146"/>
      <c r="F8431" s="1"/>
      <c r="G8431"/>
    </row>
    <row r="8432" spans="1:7" x14ac:dyDescent="0.3">
      <c r="A8432"/>
      <c r="B8432"/>
      <c r="C8432"/>
      <c r="D8432" s="145"/>
      <c r="E8432" s="146"/>
      <c r="F8432" s="1"/>
      <c r="G8432"/>
    </row>
    <row r="8433" spans="1:7" x14ac:dyDescent="0.3">
      <c r="A8433"/>
      <c r="B8433"/>
      <c r="C8433"/>
      <c r="D8433" s="145"/>
      <c r="E8433" s="146"/>
      <c r="F8433" s="1"/>
      <c r="G8433"/>
    </row>
    <row r="8434" spans="1:7" x14ac:dyDescent="0.3">
      <c r="A8434"/>
      <c r="B8434"/>
      <c r="C8434"/>
      <c r="D8434" s="145"/>
      <c r="E8434" s="146"/>
      <c r="F8434" s="1"/>
      <c r="G8434"/>
    </row>
    <row r="8435" spans="1:7" x14ac:dyDescent="0.3">
      <c r="A8435"/>
      <c r="B8435"/>
      <c r="C8435"/>
      <c r="D8435" s="145"/>
      <c r="E8435" s="146"/>
      <c r="F8435" s="1"/>
      <c r="G8435"/>
    </row>
    <row r="8436" spans="1:7" x14ac:dyDescent="0.3">
      <c r="A8436"/>
      <c r="B8436"/>
      <c r="C8436"/>
      <c r="D8436" s="145"/>
      <c r="E8436" s="146"/>
      <c r="F8436" s="1"/>
      <c r="G8436"/>
    </row>
    <row r="8437" spans="1:7" x14ac:dyDescent="0.3">
      <c r="A8437"/>
      <c r="B8437"/>
      <c r="C8437"/>
      <c r="D8437" s="145"/>
      <c r="E8437" s="146"/>
      <c r="F8437" s="1"/>
      <c r="G8437"/>
    </row>
    <row r="8438" spans="1:7" x14ac:dyDescent="0.3">
      <c r="A8438"/>
      <c r="B8438"/>
      <c r="C8438"/>
      <c r="D8438" s="145"/>
      <c r="E8438" s="146"/>
      <c r="F8438" s="1"/>
      <c r="G8438"/>
    </row>
    <row r="8439" spans="1:7" x14ac:dyDescent="0.3">
      <c r="A8439"/>
      <c r="B8439"/>
      <c r="C8439"/>
      <c r="D8439" s="145"/>
      <c r="E8439" s="146"/>
      <c r="F8439" s="1"/>
      <c r="G8439"/>
    </row>
    <row r="8440" spans="1:7" x14ac:dyDescent="0.3">
      <c r="A8440"/>
      <c r="B8440"/>
      <c r="C8440"/>
      <c r="D8440" s="145"/>
      <c r="E8440" s="146"/>
      <c r="F8440" s="1"/>
      <c r="G8440"/>
    </row>
    <row r="8441" spans="1:7" x14ac:dyDescent="0.3">
      <c r="A8441"/>
      <c r="B8441"/>
      <c r="C8441"/>
      <c r="D8441" s="145"/>
      <c r="E8441" s="146"/>
      <c r="F8441" s="1"/>
      <c r="G8441"/>
    </row>
    <row r="8442" spans="1:7" x14ac:dyDescent="0.3">
      <c r="A8442"/>
      <c r="B8442"/>
      <c r="C8442"/>
      <c r="D8442" s="145"/>
      <c r="E8442" s="146"/>
      <c r="F8442" s="1"/>
      <c r="G8442"/>
    </row>
    <row r="8443" spans="1:7" x14ac:dyDescent="0.3">
      <c r="A8443"/>
      <c r="B8443"/>
      <c r="C8443"/>
      <c r="D8443" s="145"/>
      <c r="E8443" s="146"/>
      <c r="F8443" s="1"/>
      <c r="G8443"/>
    </row>
    <row r="8444" spans="1:7" x14ac:dyDescent="0.3">
      <c r="A8444"/>
      <c r="B8444"/>
      <c r="C8444"/>
      <c r="D8444" s="145"/>
      <c r="E8444" s="146"/>
      <c r="F8444" s="1"/>
      <c r="G8444"/>
    </row>
    <row r="8445" spans="1:7" x14ac:dyDescent="0.3">
      <c r="A8445"/>
      <c r="B8445"/>
      <c r="C8445"/>
      <c r="D8445" s="145"/>
      <c r="E8445" s="146"/>
      <c r="F8445" s="1"/>
      <c r="G8445"/>
    </row>
    <row r="8446" spans="1:7" x14ac:dyDescent="0.3">
      <c r="A8446"/>
      <c r="B8446"/>
      <c r="C8446"/>
      <c r="D8446" s="145"/>
      <c r="E8446" s="146"/>
      <c r="F8446" s="1"/>
      <c r="G8446"/>
    </row>
    <row r="8447" spans="1:7" x14ac:dyDescent="0.3">
      <c r="A8447"/>
      <c r="B8447"/>
      <c r="C8447"/>
      <c r="D8447" s="145"/>
      <c r="E8447" s="146"/>
      <c r="F8447" s="1"/>
      <c r="G8447"/>
    </row>
    <row r="8448" spans="1:7" x14ac:dyDescent="0.3">
      <c r="A8448"/>
      <c r="B8448"/>
      <c r="C8448"/>
      <c r="D8448" s="145"/>
      <c r="E8448" s="146"/>
      <c r="F8448" s="1"/>
      <c r="G8448"/>
    </row>
    <row r="8449" spans="1:7" x14ac:dyDescent="0.3">
      <c r="A8449"/>
      <c r="B8449"/>
      <c r="C8449"/>
      <c r="D8449" s="145"/>
      <c r="E8449" s="146"/>
      <c r="F8449" s="1"/>
      <c r="G8449"/>
    </row>
    <row r="8450" spans="1:7" x14ac:dyDescent="0.3">
      <c r="A8450"/>
      <c r="B8450"/>
      <c r="C8450"/>
      <c r="D8450" s="145"/>
      <c r="E8450" s="146"/>
      <c r="F8450" s="1"/>
      <c r="G8450"/>
    </row>
    <row r="8451" spans="1:7" x14ac:dyDescent="0.3">
      <c r="A8451"/>
      <c r="B8451"/>
      <c r="C8451"/>
      <c r="D8451" s="145"/>
      <c r="E8451" s="146"/>
      <c r="F8451" s="1"/>
      <c r="G8451"/>
    </row>
    <row r="8452" spans="1:7" x14ac:dyDescent="0.3">
      <c r="A8452"/>
      <c r="B8452"/>
      <c r="C8452"/>
      <c r="D8452" s="145"/>
      <c r="E8452" s="146"/>
      <c r="F8452" s="1"/>
      <c r="G8452"/>
    </row>
    <row r="8453" spans="1:7" x14ac:dyDescent="0.3">
      <c r="A8453"/>
      <c r="B8453"/>
      <c r="C8453"/>
      <c r="D8453" s="145"/>
      <c r="E8453" s="146"/>
      <c r="F8453" s="1"/>
      <c r="G8453"/>
    </row>
    <row r="8454" spans="1:7" x14ac:dyDescent="0.3">
      <c r="A8454"/>
      <c r="B8454"/>
      <c r="C8454"/>
      <c r="D8454" s="145"/>
      <c r="E8454" s="146"/>
      <c r="F8454" s="1"/>
      <c r="G8454"/>
    </row>
    <row r="8455" spans="1:7" x14ac:dyDescent="0.3">
      <c r="A8455"/>
      <c r="B8455"/>
      <c r="C8455"/>
      <c r="D8455" s="145"/>
      <c r="E8455" s="146"/>
      <c r="F8455" s="1"/>
      <c r="G8455"/>
    </row>
    <row r="8456" spans="1:7" x14ac:dyDescent="0.3">
      <c r="A8456"/>
      <c r="B8456"/>
      <c r="C8456"/>
      <c r="D8456" s="145"/>
      <c r="E8456" s="146"/>
      <c r="F8456" s="1"/>
      <c r="G8456"/>
    </row>
    <row r="8457" spans="1:7" x14ac:dyDescent="0.3">
      <c r="A8457"/>
      <c r="B8457"/>
      <c r="C8457"/>
      <c r="D8457" s="145"/>
      <c r="E8457" s="146"/>
      <c r="F8457" s="1"/>
      <c r="G8457"/>
    </row>
    <row r="8458" spans="1:7" x14ac:dyDescent="0.3">
      <c r="A8458"/>
      <c r="B8458"/>
      <c r="C8458"/>
      <c r="D8458" s="145"/>
      <c r="E8458" s="146"/>
      <c r="F8458" s="1"/>
      <c r="G8458"/>
    </row>
    <row r="8459" spans="1:7" x14ac:dyDescent="0.3">
      <c r="A8459"/>
      <c r="B8459"/>
      <c r="C8459"/>
      <c r="D8459" s="145"/>
      <c r="E8459" s="146"/>
      <c r="F8459" s="1"/>
      <c r="G8459"/>
    </row>
    <row r="8460" spans="1:7" x14ac:dyDescent="0.3">
      <c r="A8460"/>
      <c r="B8460"/>
      <c r="C8460"/>
      <c r="D8460" s="145"/>
      <c r="E8460" s="146"/>
      <c r="F8460" s="1"/>
      <c r="G8460"/>
    </row>
    <row r="8461" spans="1:7" x14ac:dyDescent="0.3">
      <c r="A8461"/>
      <c r="B8461"/>
      <c r="C8461"/>
      <c r="D8461" s="145"/>
      <c r="E8461" s="146"/>
      <c r="F8461" s="1"/>
      <c r="G8461"/>
    </row>
    <row r="8462" spans="1:7" x14ac:dyDescent="0.3">
      <c r="A8462"/>
      <c r="B8462"/>
      <c r="C8462"/>
      <c r="D8462" s="145"/>
      <c r="E8462" s="146"/>
      <c r="F8462" s="1"/>
      <c r="G8462"/>
    </row>
    <row r="8463" spans="1:7" x14ac:dyDescent="0.3">
      <c r="A8463"/>
      <c r="B8463"/>
      <c r="C8463"/>
      <c r="D8463" s="145"/>
      <c r="E8463" s="146"/>
      <c r="F8463" s="1"/>
      <c r="G8463"/>
    </row>
    <row r="8464" spans="1:7" x14ac:dyDescent="0.3">
      <c r="A8464"/>
      <c r="B8464"/>
      <c r="C8464"/>
      <c r="D8464" s="145"/>
      <c r="E8464" s="146"/>
      <c r="F8464" s="1"/>
      <c r="G8464"/>
    </row>
    <row r="8465" spans="1:7" x14ac:dyDescent="0.3">
      <c r="A8465"/>
      <c r="B8465"/>
      <c r="C8465"/>
      <c r="D8465" s="145"/>
      <c r="E8465" s="146"/>
      <c r="F8465" s="1"/>
      <c r="G8465"/>
    </row>
    <row r="8466" spans="1:7" x14ac:dyDescent="0.3">
      <c r="A8466"/>
      <c r="B8466"/>
      <c r="C8466"/>
      <c r="D8466" s="145"/>
      <c r="E8466" s="146"/>
      <c r="F8466" s="1"/>
      <c r="G8466"/>
    </row>
    <row r="8467" spans="1:7" x14ac:dyDescent="0.3">
      <c r="A8467"/>
      <c r="B8467"/>
      <c r="C8467"/>
      <c r="D8467" s="145"/>
      <c r="E8467" s="146"/>
      <c r="F8467" s="1"/>
      <c r="G8467"/>
    </row>
    <row r="8468" spans="1:7" x14ac:dyDescent="0.3">
      <c r="A8468"/>
      <c r="B8468"/>
      <c r="C8468"/>
      <c r="D8468" s="145"/>
      <c r="E8468" s="146"/>
      <c r="F8468" s="1"/>
      <c r="G8468"/>
    </row>
    <row r="8469" spans="1:7" x14ac:dyDescent="0.3">
      <c r="A8469"/>
      <c r="B8469"/>
      <c r="C8469"/>
      <c r="D8469" s="145"/>
      <c r="E8469" s="146"/>
      <c r="F8469" s="1"/>
      <c r="G8469"/>
    </row>
    <row r="8470" spans="1:7" x14ac:dyDescent="0.3">
      <c r="A8470"/>
      <c r="B8470"/>
      <c r="C8470"/>
      <c r="D8470" s="145"/>
      <c r="E8470" s="146"/>
      <c r="F8470" s="1"/>
      <c r="G8470"/>
    </row>
    <row r="8471" spans="1:7" x14ac:dyDescent="0.3">
      <c r="A8471"/>
      <c r="B8471"/>
      <c r="C8471"/>
      <c r="D8471" s="145"/>
      <c r="E8471" s="146"/>
      <c r="F8471" s="1"/>
      <c r="G8471"/>
    </row>
    <row r="8472" spans="1:7" x14ac:dyDescent="0.3">
      <c r="A8472"/>
      <c r="B8472"/>
      <c r="C8472"/>
      <c r="D8472" s="145"/>
      <c r="E8472" s="146"/>
      <c r="F8472" s="1"/>
      <c r="G8472"/>
    </row>
    <row r="8473" spans="1:7" x14ac:dyDescent="0.3">
      <c r="A8473"/>
      <c r="B8473"/>
      <c r="C8473"/>
      <c r="D8473" s="145"/>
      <c r="E8473" s="146"/>
      <c r="F8473" s="1"/>
      <c r="G8473"/>
    </row>
    <row r="8474" spans="1:7" x14ac:dyDescent="0.3">
      <c r="A8474"/>
      <c r="B8474"/>
      <c r="C8474"/>
      <c r="D8474" s="145"/>
      <c r="E8474" s="146"/>
      <c r="F8474" s="1"/>
      <c r="G8474"/>
    </row>
    <row r="8475" spans="1:7" x14ac:dyDescent="0.3">
      <c r="A8475"/>
      <c r="B8475"/>
      <c r="C8475"/>
      <c r="D8475" s="145"/>
      <c r="E8475" s="146"/>
      <c r="F8475" s="1"/>
      <c r="G8475"/>
    </row>
    <row r="8476" spans="1:7" x14ac:dyDescent="0.3">
      <c r="A8476"/>
      <c r="B8476"/>
      <c r="C8476"/>
      <c r="D8476" s="145"/>
      <c r="E8476" s="146"/>
      <c r="F8476" s="1"/>
      <c r="G8476"/>
    </row>
    <row r="8477" spans="1:7" x14ac:dyDescent="0.3">
      <c r="A8477"/>
      <c r="B8477"/>
      <c r="C8477"/>
      <c r="D8477" s="145"/>
      <c r="E8477" s="146"/>
      <c r="F8477" s="1"/>
      <c r="G8477"/>
    </row>
    <row r="8478" spans="1:7" x14ac:dyDescent="0.3">
      <c r="A8478"/>
      <c r="B8478"/>
      <c r="C8478"/>
      <c r="D8478" s="145"/>
      <c r="E8478" s="146"/>
      <c r="F8478" s="1"/>
      <c r="G8478"/>
    </row>
    <row r="8479" spans="1:7" x14ac:dyDescent="0.3">
      <c r="A8479"/>
      <c r="B8479"/>
      <c r="C8479"/>
      <c r="D8479" s="145"/>
      <c r="E8479" s="146"/>
      <c r="F8479" s="1"/>
      <c r="G8479"/>
    </row>
    <row r="8480" spans="1:7" x14ac:dyDescent="0.3">
      <c r="A8480"/>
      <c r="B8480"/>
      <c r="C8480"/>
      <c r="D8480" s="145"/>
      <c r="E8480" s="146"/>
      <c r="F8480" s="1"/>
      <c r="G8480"/>
    </row>
    <row r="8481" spans="1:7" x14ac:dyDescent="0.3">
      <c r="A8481"/>
      <c r="B8481"/>
      <c r="C8481"/>
      <c r="D8481" s="145"/>
      <c r="E8481" s="146"/>
      <c r="F8481" s="1"/>
      <c r="G8481"/>
    </row>
    <row r="8482" spans="1:7" x14ac:dyDescent="0.3">
      <c r="A8482"/>
      <c r="B8482"/>
      <c r="C8482"/>
      <c r="D8482" s="145"/>
      <c r="E8482" s="146"/>
      <c r="F8482" s="1"/>
      <c r="G8482"/>
    </row>
    <row r="8483" spans="1:7" x14ac:dyDescent="0.3">
      <c r="A8483"/>
      <c r="B8483"/>
      <c r="C8483"/>
      <c r="D8483" s="145"/>
      <c r="E8483" s="146"/>
      <c r="F8483" s="1"/>
      <c r="G8483"/>
    </row>
    <row r="8484" spans="1:7" x14ac:dyDescent="0.3">
      <c r="A8484"/>
      <c r="B8484"/>
      <c r="C8484"/>
      <c r="D8484" s="145"/>
      <c r="E8484" s="146"/>
      <c r="F8484" s="1"/>
      <c r="G8484"/>
    </row>
    <row r="8485" spans="1:7" x14ac:dyDescent="0.3">
      <c r="A8485"/>
      <c r="B8485"/>
      <c r="C8485"/>
      <c r="D8485" s="145"/>
      <c r="E8485" s="146"/>
      <c r="F8485" s="1"/>
      <c r="G8485"/>
    </row>
    <row r="8486" spans="1:7" x14ac:dyDescent="0.3">
      <c r="A8486"/>
      <c r="B8486"/>
      <c r="C8486"/>
      <c r="D8486" s="145"/>
      <c r="E8486" s="146"/>
      <c r="F8486" s="1"/>
      <c r="G8486"/>
    </row>
    <row r="8487" spans="1:7" x14ac:dyDescent="0.3">
      <c r="A8487"/>
      <c r="B8487"/>
      <c r="C8487"/>
      <c r="D8487" s="145"/>
      <c r="E8487" s="146"/>
      <c r="F8487" s="1"/>
      <c r="G8487"/>
    </row>
    <row r="8488" spans="1:7" x14ac:dyDescent="0.3">
      <c r="A8488"/>
      <c r="B8488"/>
      <c r="C8488"/>
      <c r="D8488" s="145"/>
      <c r="E8488" s="146"/>
      <c r="F8488" s="1"/>
      <c r="G8488"/>
    </row>
    <row r="8489" spans="1:7" x14ac:dyDescent="0.3">
      <c r="A8489"/>
      <c r="B8489"/>
      <c r="C8489"/>
      <c r="D8489" s="145"/>
      <c r="E8489" s="146"/>
      <c r="F8489" s="1"/>
      <c r="G8489"/>
    </row>
    <row r="8490" spans="1:7" x14ac:dyDescent="0.3">
      <c r="A8490"/>
      <c r="B8490"/>
      <c r="C8490"/>
      <c r="D8490" s="145"/>
      <c r="E8490" s="146"/>
      <c r="F8490" s="1"/>
      <c r="G8490"/>
    </row>
    <row r="8491" spans="1:7" x14ac:dyDescent="0.3">
      <c r="A8491"/>
      <c r="B8491"/>
      <c r="C8491"/>
      <c r="D8491" s="145"/>
      <c r="E8491" s="146"/>
      <c r="F8491" s="1"/>
      <c r="G8491"/>
    </row>
    <row r="8492" spans="1:7" x14ac:dyDescent="0.3">
      <c r="A8492"/>
      <c r="B8492"/>
      <c r="C8492"/>
      <c r="D8492" s="145"/>
      <c r="E8492" s="146"/>
      <c r="F8492" s="1"/>
      <c r="G8492"/>
    </row>
    <row r="8493" spans="1:7" x14ac:dyDescent="0.3">
      <c r="A8493"/>
      <c r="B8493"/>
      <c r="C8493"/>
      <c r="D8493" s="145"/>
      <c r="E8493" s="146"/>
      <c r="F8493" s="1"/>
      <c r="G8493"/>
    </row>
    <row r="8494" spans="1:7" x14ac:dyDescent="0.3">
      <c r="A8494"/>
      <c r="B8494"/>
      <c r="C8494"/>
      <c r="D8494" s="145"/>
      <c r="E8494" s="146"/>
      <c r="F8494" s="1"/>
      <c r="G8494"/>
    </row>
    <row r="8495" spans="1:7" x14ac:dyDescent="0.3">
      <c r="A8495"/>
      <c r="B8495"/>
      <c r="C8495"/>
      <c r="D8495" s="145"/>
      <c r="E8495" s="146"/>
      <c r="F8495" s="1"/>
      <c r="G8495"/>
    </row>
    <row r="8496" spans="1:7" x14ac:dyDescent="0.3">
      <c r="A8496"/>
      <c r="B8496"/>
      <c r="C8496"/>
      <c r="D8496" s="145"/>
      <c r="E8496" s="146"/>
      <c r="F8496" s="1"/>
      <c r="G8496"/>
    </row>
    <row r="8497" spans="1:7" x14ac:dyDescent="0.3">
      <c r="A8497"/>
      <c r="B8497"/>
      <c r="C8497"/>
      <c r="D8497" s="145"/>
      <c r="E8497" s="146"/>
      <c r="F8497" s="1"/>
      <c r="G8497"/>
    </row>
    <row r="8498" spans="1:7" x14ac:dyDescent="0.3">
      <c r="A8498"/>
      <c r="B8498"/>
      <c r="C8498"/>
      <c r="D8498" s="145"/>
      <c r="E8498" s="146"/>
      <c r="F8498" s="1"/>
      <c r="G8498"/>
    </row>
    <row r="8499" spans="1:7" x14ac:dyDescent="0.3">
      <c r="A8499"/>
      <c r="B8499"/>
      <c r="C8499"/>
      <c r="D8499" s="145"/>
      <c r="E8499" s="146"/>
      <c r="F8499" s="1"/>
      <c r="G8499"/>
    </row>
    <row r="8500" spans="1:7" x14ac:dyDescent="0.3">
      <c r="A8500"/>
      <c r="B8500"/>
      <c r="C8500"/>
      <c r="D8500" s="145"/>
      <c r="E8500" s="146"/>
      <c r="F8500" s="1"/>
      <c r="G8500"/>
    </row>
    <row r="8501" spans="1:7" x14ac:dyDescent="0.3">
      <c r="A8501"/>
      <c r="B8501"/>
      <c r="C8501"/>
      <c r="D8501" s="145"/>
      <c r="E8501" s="146"/>
      <c r="F8501" s="1"/>
      <c r="G8501"/>
    </row>
    <row r="8502" spans="1:7" x14ac:dyDescent="0.3">
      <c r="A8502"/>
      <c r="B8502"/>
      <c r="C8502"/>
      <c r="D8502" s="145"/>
      <c r="E8502" s="146"/>
      <c r="F8502" s="1"/>
      <c r="G8502"/>
    </row>
    <row r="8503" spans="1:7" x14ac:dyDescent="0.3">
      <c r="A8503"/>
      <c r="B8503"/>
      <c r="C8503"/>
      <c r="D8503" s="145"/>
      <c r="E8503" s="146"/>
      <c r="F8503" s="1"/>
      <c r="G8503"/>
    </row>
    <row r="8504" spans="1:7" x14ac:dyDescent="0.3">
      <c r="A8504"/>
      <c r="B8504"/>
      <c r="C8504"/>
      <c r="D8504" s="145"/>
      <c r="E8504" s="146"/>
      <c r="F8504" s="1"/>
      <c r="G8504"/>
    </row>
    <row r="8505" spans="1:7" x14ac:dyDescent="0.3">
      <c r="A8505"/>
      <c r="B8505"/>
      <c r="C8505"/>
      <c r="D8505" s="145"/>
      <c r="E8505" s="146"/>
      <c r="F8505" s="1"/>
      <c r="G8505"/>
    </row>
    <row r="8506" spans="1:7" x14ac:dyDescent="0.3">
      <c r="A8506"/>
      <c r="B8506"/>
      <c r="C8506"/>
      <c r="D8506" s="145"/>
      <c r="E8506" s="146"/>
      <c r="F8506" s="1"/>
      <c r="G8506"/>
    </row>
    <row r="8507" spans="1:7" x14ac:dyDescent="0.3">
      <c r="A8507"/>
      <c r="B8507"/>
      <c r="C8507"/>
      <c r="D8507" s="145"/>
      <c r="E8507" s="146"/>
      <c r="F8507" s="1"/>
      <c r="G8507"/>
    </row>
    <row r="8508" spans="1:7" x14ac:dyDescent="0.3">
      <c r="A8508"/>
      <c r="B8508"/>
      <c r="C8508"/>
      <c r="D8508" s="145"/>
      <c r="E8508" s="146"/>
      <c r="F8508" s="1"/>
      <c r="G8508"/>
    </row>
    <row r="8509" spans="1:7" x14ac:dyDescent="0.3">
      <c r="A8509"/>
      <c r="B8509"/>
      <c r="C8509"/>
      <c r="D8509" s="145"/>
      <c r="E8509" s="146"/>
      <c r="F8509" s="1"/>
      <c r="G8509"/>
    </row>
    <row r="8510" spans="1:7" x14ac:dyDescent="0.3">
      <c r="A8510"/>
      <c r="B8510"/>
      <c r="C8510"/>
      <c r="D8510" s="145"/>
      <c r="E8510" s="146"/>
      <c r="F8510" s="1"/>
      <c r="G8510"/>
    </row>
    <row r="8511" spans="1:7" x14ac:dyDescent="0.3">
      <c r="A8511"/>
      <c r="B8511"/>
      <c r="C8511"/>
      <c r="D8511" s="145"/>
      <c r="E8511" s="146"/>
      <c r="F8511" s="1"/>
      <c r="G8511"/>
    </row>
    <row r="8512" spans="1:7" x14ac:dyDescent="0.3">
      <c r="A8512"/>
      <c r="B8512"/>
      <c r="C8512"/>
      <c r="D8512" s="145"/>
      <c r="E8512" s="146"/>
      <c r="F8512" s="1"/>
      <c r="G8512"/>
    </row>
    <row r="8513" spans="1:7" x14ac:dyDescent="0.3">
      <c r="A8513"/>
      <c r="B8513"/>
      <c r="C8513"/>
      <c r="D8513" s="145"/>
      <c r="E8513" s="146"/>
      <c r="F8513" s="1"/>
      <c r="G8513"/>
    </row>
    <row r="8514" spans="1:7" x14ac:dyDescent="0.3">
      <c r="A8514"/>
      <c r="B8514"/>
      <c r="C8514"/>
      <c r="D8514" s="145"/>
      <c r="E8514" s="146"/>
      <c r="F8514" s="1"/>
      <c r="G8514"/>
    </row>
    <row r="8515" spans="1:7" x14ac:dyDescent="0.3">
      <c r="A8515"/>
      <c r="B8515"/>
      <c r="C8515"/>
      <c r="D8515" s="145"/>
      <c r="E8515" s="146"/>
      <c r="F8515" s="1"/>
      <c r="G8515"/>
    </row>
    <row r="8516" spans="1:7" x14ac:dyDescent="0.3">
      <c r="A8516"/>
      <c r="B8516"/>
      <c r="C8516"/>
      <c r="D8516" s="145"/>
      <c r="E8516" s="146"/>
      <c r="F8516" s="1"/>
      <c r="G8516"/>
    </row>
    <row r="8517" spans="1:7" x14ac:dyDescent="0.3">
      <c r="A8517"/>
      <c r="B8517"/>
      <c r="C8517"/>
      <c r="D8517" s="145"/>
      <c r="E8517" s="146"/>
      <c r="F8517" s="1"/>
      <c r="G8517"/>
    </row>
    <row r="8518" spans="1:7" x14ac:dyDescent="0.3">
      <c r="A8518"/>
      <c r="B8518"/>
      <c r="C8518"/>
      <c r="D8518" s="145"/>
      <c r="E8518" s="146"/>
      <c r="F8518" s="1"/>
      <c r="G8518"/>
    </row>
    <row r="8519" spans="1:7" x14ac:dyDescent="0.3">
      <c r="A8519"/>
      <c r="B8519"/>
      <c r="C8519"/>
      <c r="D8519" s="145"/>
      <c r="E8519" s="146"/>
      <c r="F8519" s="1"/>
      <c r="G8519"/>
    </row>
    <row r="8520" spans="1:7" x14ac:dyDescent="0.3">
      <c r="A8520"/>
      <c r="B8520"/>
      <c r="C8520"/>
      <c r="D8520" s="145"/>
      <c r="E8520" s="146"/>
      <c r="F8520" s="1"/>
      <c r="G8520"/>
    </row>
    <row r="8521" spans="1:7" x14ac:dyDescent="0.3">
      <c r="A8521"/>
      <c r="B8521"/>
      <c r="C8521"/>
      <c r="D8521" s="145"/>
      <c r="E8521" s="146"/>
      <c r="F8521" s="1"/>
      <c r="G8521"/>
    </row>
    <row r="8522" spans="1:7" x14ac:dyDescent="0.3">
      <c r="A8522"/>
      <c r="B8522"/>
      <c r="C8522"/>
      <c r="D8522" s="145"/>
      <c r="E8522" s="146"/>
      <c r="F8522" s="1"/>
      <c r="G8522"/>
    </row>
    <row r="8523" spans="1:7" x14ac:dyDescent="0.3">
      <c r="A8523"/>
      <c r="B8523"/>
      <c r="C8523"/>
      <c r="D8523" s="145"/>
      <c r="E8523" s="146"/>
      <c r="F8523" s="1"/>
      <c r="G8523"/>
    </row>
    <row r="8524" spans="1:7" x14ac:dyDescent="0.3">
      <c r="A8524"/>
      <c r="B8524"/>
      <c r="C8524"/>
      <c r="D8524" s="145"/>
      <c r="E8524" s="146"/>
      <c r="F8524" s="1"/>
      <c r="G8524"/>
    </row>
    <row r="8525" spans="1:7" x14ac:dyDescent="0.3">
      <c r="A8525"/>
      <c r="B8525"/>
      <c r="C8525"/>
      <c r="D8525" s="145"/>
      <c r="E8525" s="146"/>
      <c r="F8525" s="1"/>
      <c r="G8525"/>
    </row>
    <row r="8526" spans="1:7" x14ac:dyDescent="0.3">
      <c r="A8526"/>
      <c r="B8526"/>
      <c r="C8526"/>
      <c r="D8526" s="145"/>
      <c r="E8526" s="146"/>
      <c r="F8526" s="1"/>
      <c r="G8526"/>
    </row>
    <row r="8527" spans="1:7" x14ac:dyDescent="0.3">
      <c r="A8527"/>
      <c r="B8527"/>
      <c r="C8527"/>
      <c r="D8527" s="145"/>
      <c r="E8527" s="146"/>
      <c r="F8527" s="1"/>
      <c r="G8527"/>
    </row>
    <row r="8528" spans="1:7" x14ac:dyDescent="0.3">
      <c r="A8528"/>
      <c r="B8528"/>
      <c r="C8528"/>
      <c r="D8528" s="145"/>
      <c r="E8528" s="146"/>
      <c r="F8528" s="1"/>
      <c r="G8528"/>
    </row>
    <row r="8529" spans="1:7" x14ac:dyDescent="0.3">
      <c r="A8529"/>
      <c r="B8529"/>
      <c r="C8529"/>
      <c r="D8529" s="145"/>
      <c r="E8529" s="146"/>
      <c r="F8529" s="1"/>
      <c r="G8529"/>
    </row>
    <row r="8530" spans="1:7" x14ac:dyDescent="0.3">
      <c r="A8530"/>
      <c r="B8530"/>
      <c r="C8530"/>
      <c r="D8530" s="145"/>
      <c r="E8530" s="146"/>
      <c r="F8530" s="1"/>
      <c r="G8530"/>
    </row>
    <row r="8531" spans="1:7" x14ac:dyDescent="0.3">
      <c r="A8531"/>
      <c r="B8531"/>
      <c r="C8531"/>
      <c r="D8531" s="145"/>
      <c r="E8531" s="146"/>
      <c r="F8531" s="1"/>
      <c r="G8531"/>
    </row>
    <row r="8532" spans="1:7" x14ac:dyDescent="0.3">
      <c r="A8532"/>
      <c r="B8532"/>
      <c r="C8532"/>
      <c r="D8532" s="145"/>
      <c r="E8532" s="146"/>
      <c r="F8532" s="1"/>
      <c r="G8532"/>
    </row>
    <row r="8533" spans="1:7" x14ac:dyDescent="0.3">
      <c r="A8533"/>
      <c r="B8533"/>
      <c r="C8533"/>
      <c r="D8533" s="145"/>
      <c r="E8533" s="146"/>
      <c r="F8533" s="1"/>
      <c r="G8533"/>
    </row>
    <row r="8534" spans="1:7" x14ac:dyDescent="0.3">
      <c r="A8534"/>
      <c r="B8534"/>
      <c r="C8534"/>
      <c r="D8534" s="145"/>
      <c r="E8534" s="146"/>
      <c r="F8534" s="1"/>
      <c r="G8534"/>
    </row>
    <row r="8535" spans="1:7" x14ac:dyDescent="0.3">
      <c r="A8535"/>
      <c r="B8535"/>
      <c r="C8535"/>
      <c r="D8535" s="145"/>
      <c r="E8535" s="146"/>
      <c r="F8535" s="1"/>
      <c r="G8535"/>
    </row>
    <row r="8536" spans="1:7" x14ac:dyDescent="0.3">
      <c r="A8536"/>
      <c r="B8536"/>
      <c r="C8536"/>
      <c r="D8536" s="145"/>
      <c r="E8536" s="146"/>
      <c r="F8536" s="1"/>
      <c r="G8536"/>
    </row>
    <row r="8537" spans="1:7" x14ac:dyDescent="0.3">
      <c r="A8537"/>
      <c r="B8537"/>
      <c r="C8537"/>
      <c r="D8537" s="145"/>
      <c r="E8537" s="146"/>
      <c r="F8537" s="1"/>
      <c r="G8537"/>
    </row>
    <row r="8538" spans="1:7" x14ac:dyDescent="0.3">
      <c r="A8538"/>
      <c r="B8538"/>
      <c r="C8538"/>
      <c r="D8538" s="145"/>
      <c r="E8538" s="146"/>
      <c r="F8538" s="1"/>
      <c r="G8538"/>
    </row>
    <row r="8539" spans="1:7" x14ac:dyDescent="0.3">
      <c r="A8539"/>
      <c r="B8539"/>
      <c r="C8539"/>
      <c r="D8539" s="145"/>
      <c r="E8539" s="146"/>
      <c r="F8539" s="1"/>
      <c r="G8539"/>
    </row>
    <row r="8540" spans="1:7" x14ac:dyDescent="0.3">
      <c r="A8540"/>
      <c r="B8540"/>
      <c r="C8540"/>
      <c r="D8540" s="145"/>
      <c r="E8540" s="146"/>
      <c r="F8540" s="1"/>
      <c r="G8540"/>
    </row>
    <row r="8541" spans="1:7" x14ac:dyDescent="0.3">
      <c r="A8541"/>
      <c r="B8541"/>
      <c r="C8541"/>
      <c r="D8541" s="145"/>
      <c r="E8541" s="146"/>
      <c r="F8541" s="1"/>
      <c r="G8541"/>
    </row>
    <row r="8542" spans="1:7" x14ac:dyDescent="0.3">
      <c r="A8542"/>
      <c r="B8542"/>
      <c r="C8542"/>
      <c r="D8542" s="145"/>
      <c r="E8542" s="146"/>
      <c r="F8542" s="1"/>
      <c r="G8542"/>
    </row>
    <row r="8543" spans="1:7" x14ac:dyDescent="0.3">
      <c r="A8543"/>
      <c r="B8543"/>
      <c r="C8543"/>
      <c r="D8543" s="145"/>
      <c r="E8543" s="146"/>
      <c r="F8543" s="1"/>
      <c r="G8543"/>
    </row>
    <row r="8544" spans="1:7" x14ac:dyDescent="0.3">
      <c r="A8544"/>
      <c r="B8544"/>
      <c r="C8544"/>
      <c r="D8544" s="145"/>
      <c r="E8544" s="146"/>
      <c r="F8544" s="1"/>
      <c r="G8544"/>
    </row>
    <row r="8545" spans="1:7" x14ac:dyDescent="0.3">
      <c r="A8545"/>
      <c r="B8545"/>
      <c r="C8545"/>
      <c r="D8545" s="145"/>
      <c r="E8545" s="146"/>
      <c r="F8545" s="1"/>
      <c r="G8545"/>
    </row>
    <row r="8546" spans="1:7" x14ac:dyDescent="0.3">
      <c r="A8546"/>
      <c r="B8546"/>
      <c r="C8546"/>
      <c r="D8546" s="145"/>
      <c r="E8546" s="146"/>
      <c r="F8546" s="1"/>
      <c r="G8546"/>
    </row>
    <row r="8547" spans="1:7" x14ac:dyDescent="0.3">
      <c r="A8547"/>
      <c r="B8547"/>
      <c r="C8547"/>
      <c r="D8547" s="145"/>
      <c r="E8547" s="146"/>
      <c r="F8547" s="1"/>
      <c r="G8547"/>
    </row>
    <row r="8548" spans="1:7" x14ac:dyDescent="0.3">
      <c r="A8548"/>
      <c r="B8548"/>
      <c r="C8548"/>
      <c r="D8548" s="145"/>
      <c r="E8548" s="146"/>
      <c r="F8548" s="1"/>
      <c r="G8548"/>
    </row>
    <row r="8549" spans="1:7" x14ac:dyDescent="0.3">
      <c r="A8549"/>
      <c r="B8549"/>
      <c r="C8549"/>
      <c r="D8549" s="145"/>
      <c r="E8549" s="146"/>
      <c r="F8549" s="1"/>
      <c r="G8549"/>
    </row>
    <row r="8550" spans="1:7" x14ac:dyDescent="0.3">
      <c r="A8550"/>
      <c r="B8550"/>
      <c r="C8550"/>
      <c r="D8550" s="145"/>
      <c r="E8550" s="146"/>
      <c r="F8550" s="1"/>
      <c r="G8550"/>
    </row>
    <row r="8551" spans="1:7" x14ac:dyDescent="0.3">
      <c r="A8551"/>
      <c r="B8551"/>
      <c r="C8551"/>
      <c r="D8551" s="145"/>
      <c r="E8551" s="146"/>
      <c r="F8551" s="1"/>
      <c r="G8551"/>
    </row>
    <row r="8552" spans="1:7" x14ac:dyDescent="0.3">
      <c r="A8552"/>
      <c r="B8552"/>
      <c r="C8552"/>
      <c r="D8552" s="145"/>
      <c r="E8552" s="146"/>
      <c r="F8552" s="1"/>
      <c r="G8552"/>
    </row>
    <row r="8553" spans="1:7" x14ac:dyDescent="0.3">
      <c r="A8553"/>
      <c r="B8553"/>
      <c r="C8553"/>
      <c r="D8553" s="145"/>
      <c r="E8553" s="146"/>
      <c r="F8553" s="1"/>
      <c r="G8553"/>
    </row>
    <row r="8554" spans="1:7" x14ac:dyDescent="0.3">
      <c r="A8554"/>
      <c r="B8554"/>
      <c r="C8554"/>
      <c r="D8554" s="145"/>
      <c r="E8554" s="146"/>
      <c r="F8554" s="1"/>
      <c r="G8554"/>
    </row>
    <row r="8555" spans="1:7" x14ac:dyDescent="0.3">
      <c r="A8555"/>
      <c r="B8555"/>
      <c r="C8555"/>
      <c r="D8555" s="145"/>
      <c r="E8555" s="146"/>
      <c r="F8555" s="1"/>
      <c r="G8555"/>
    </row>
    <row r="8556" spans="1:7" x14ac:dyDescent="0.3">
      <c r="A8556"/>
      <c r="B8556"/>
      <c r="C8556"/>
      <c r="D8556" s="145"/>
      <c r="E8556" s="146"/>
      <c r="F8556" s="1"/>
      <c r="G8556"/>
    </row>
    <row r="8557" spans="1:7" x14ac:dyDescent="0.3">
      <c r="A8557"/>
      <c r="B8557"/>
      <c r="C8557"/>
      <c r="D8557" s="145"/>
      <c r="E8557" s="146"/>
      <c r="F8557" s="1"/>
      <c r="G8557"/>
    </row>
    <row r="8558" spans="1:7" x14ac:dyDescent="0.3">
      <c r="A8558"/>
      <c r="B8558"/>
      <c r="C8558"/>
      <c r="D8558" s="145"/>
      <c r="E8558" s="146"/>
      <c r="F8558" s="1"/>
      <c r="G8558"/>
    </row>
    <row r="8559" spans="1:7" x14ac:dyDescent="0.3">
      <c r="A8559"/>
      <c r="B8559"/>
      <c r="C8559"/>
      <c r="D8559" s="145"/>
      <c r="E8559" s="146"/>
      <c r="F8559" s="1"/>
      <c r="G8559"/>
    </row>
    <row r="8560" spans="1:7" x14ac:dyDescent="0.3">
      <c r="A8560"/>
      <c r="B8560"/>
      <c r="C8560"/>
      <c r="D8560" s="145"/>
      <c r="E8560" s="146"/>
      <c r="F8560" s="1"/>
      <c r="G8560"/>
    </row>
    <row r="8561" spans="1:7" x14ac:dyDescent="0.3">
      <c r="A8561"/>
      <c r="B8561"/>
      <c r="C8561"/>
      <c r="D8561" s="145"/>
      <c r="E8561" s="146"/>
      <c r="F8561" s="1"/>
      <c r="G8561"/>
    </row>
    <row r="8562" spans="1:7" x14ac:dyDescent="0.3">
      <c r="A8562"/>
      <c r="B8562"/>
      <c r="C8562"/>
      <c r="D8562" s="145"/>
      <c r="E8562" s="146"/>
      <c r="F8562" s="1"/>
      <c r="G8562"/>
    </row>
    <row r="8563" spans="1:7" x14ac:dyDescent="0.3">
      <c r="A8563"/>
      <c r="B8563"/>
      <c r="C8563"/>
      <c r="D8563" s="145"/>
      <c r="E8563" s="146"/>
      <c r="F8563" s="1"/>
      <c r="G8563"/>
    </row>
    <row r="8564" spans="1:7" x14ac:dyDescent="0.3">
      <c r="A8564"/>
      <c r="B8564"/>
      <c r="C8564"/>
      <c r="D8564" s="145"/>
      <c r="E8564" s="146"/>
      <c r="F8564" s="1"/>
      <c r="G8564"/>
    </row>
    <row r="8565" spans="1:7" x14ac:dyDescent="0.3">
      <c r="A8565"/>
      <c r="B8565"/>
      <c r="C8565"/>
      <c r="D8565" s="145"/>
      <c r="E8565" s="146"/>
      <c r="F8565" s="1"/>
      <c r="G8565"/>
    </row>
    <row r="8566" spans="1:7" x14ac:dyDescent="0.3">
      <c r="A8566"/>
      <c r="B8566"/>
      <c r="C8566"/>
      <c r="D8566" s="145"/>
      <c r="E8566" s="146"/>
      <c r="F8566" s="1"/>
      <c r="G8566"/>
    </row>
    <row r="8567" spans="1:7" x14ac:dyDescent="0.3">
      <c r="A8567"/>
      <c r="B8567"/>
      <c r="C8567"/>
      <c r="D8567" s="145"/>
      <c r="E8567" s="146"/>
      <c r="F8567" s="1"/>
      <c r="G8567"/>
    </row>
    <row r="8568" spans="1:7" x14ac:dyDescent="0.3">
      <c r="A8568"/>
      <c r="B8568"/>
      <c r="C8568"/>
      <c r="D8568" s="145"/>
      <c r="E8568" s="146"/>
      <c r="F8568" s="1"/>
      <c r="G8568"/>
    </row>
    <row r="8569" spans="1:7" x14ac:dyDescent="0.3">
      <c r="A8569"/>
      <c r="B8569"/>
      <c r="C8569"/>
      <c r="D8569" s="145"/>
      <c r="E8569" s="146"/>
      <c r="F8569" s="1"/>
      <c r="G8569"/>
    </row>
    <row r="8570" spans="1:7" x14ac:dyDescent="0.3">
      <c r="A8570"/>
      <c r="B8570"/>
      <c r="C8570"/>
      <c r="D8570" s="145"/>
      <c r="E8570" s="146"/>
      <c r="F8570" s="1"/>
      <c r="G8570"/>
    </row>
    <row r="8571" spans="1:7" x14ac:dyDescent="0.3">
      <c r="A8571"/>
      <c r="B8571"/>
      <c r="C8571"/>
      <c r="D8571" s="145"/>
      <c r="E8571" s="146"/>
      <c r="F8571" s="1"/>
      <c r="G8571"/>
    </row>
    <row r="8572" spans="1:7" x14ac:dyDescent="0.3">
      <c r="A8572"/>
      <c r="B8572"/>
      <c r="C8572"/>
      <c r="D8572" s="145"/>
      <c r="E8572" s="146"/>
      <c r="F8572" s="1"/>
      <c r="G8572"/>
    </row>
    <row r="8573" spans="1:7" x14ac:dyDescent="0.3">
      <c r="A8573"/>
      <c r="B8573"/>
      <c r="C8573"/>
      <c r="D8573" s="145"/>
      <c r="E8573" s="146"/>
      <c r="F8573" s="1"/>
      <c r="G8573"/>
    </row>
    <row r="8574" spans="1:7" x14ac:dyDescent="0.3">
      <c r="A8574"/>
      <c r="B8574"/>
      <c r="C8574"/>
      <c r="D8574" s="145"/>
      <c r="E8574" s="146"/>
      <c r="F8574" s="1"/>
      <c r="G8574"/>
    </row>
    <row r="8575" spans="1:7" x14ac:dyDescent="0.3">
      <c r="A8575"/>
      <c r="B8575"/>
      <c r="C8575"/>
      <c r="D8575" s="145"/>
      <c r="E8575" s="146"/>
      <c r="F8575" s="1"/>
      <c r="G8575"/>
    </row>
    <row r="8576" spans="1:7" x14ac:dyDescent="0.3">
      <c r="A8576"/>
      <c r="B8576"/>
      <c r="C8576"/>
      <c r="D8576" s="145"/>
      <c r="E8576" s="146"/>
      <c r="F8576" s="1"/>
      <c r="G8576"/>
    </row>
    <row r="8577" spans="1:7" x14ac:dyDescent="0.3">
      <c r="A8577"/>
      <c r="B8577"/>
      <c r="C8577"/>
      <c r="D8577" s="145"/>
      <c r="E8577" s="146"/>
      <c r="F8577" s="1"/>
      <c r="G8577"/>
    </row>
    <row r="8578" spans="1:7" x14ac:dyDescent="0.3">
      <c r="A8578"/>
      <c r="B8578"/>
      <c r="C8578"/>
      <c r="D8578" s="145"/>
      <c r="E8578" s="146"/>
      <c r="F8578" s="1"/>
      <c r="G8578"/>
    </row>
    <row r="8579" spans="1:7" x14ac:dyDescent="0.3">
      <c r="A8579"/>
      <c r="B8579"/>
      <c r="C8579"/>
      <c r="D8579" s="145"/>
      <c r="E8579" s="146"/>
      <c r="F8579" s="1"/>
      <c r="G8579"/>
    </row>
    <row r="8580" spans="1:7" x14ac:dyDescent="0.3">
      <c r="A8580"/>
      <c r="B8580"/>
      <c r="C8580"/>
      <c r="D8580" s="145"/>
      <c r="E8580" s="146"/>
      <c r="F8580" s="1"/>
      <c r="G8580"/>
    </row>
    <row r="8581" spans="1:7" x14ac:dyDescent="0.3">
      <c r="A8581"/>
      <c r="B8581"/>
      <c r="C8581"/>
      <c r="D8581" s="145"/>
      <c r="E8581" s="146"/>
      <c r="F8581" s="1"/>
      <c r="G8581"/>
    </row>
    <row r="8582" spans="1:7" x14ac:dyDescent="0.3">
      <c r="A8582"/>
      <c r="B8582"/>
      <c r="C8582"/>
      <c r="D8582" s="145"/>
      <c r="E8582" s="146"/>
      <c r="F8582" s="1"/>
      <c r="G8582"/>
    </row>
    <row r="8583" spans="1:7" x14ac:dyDescent="0.3">
      <c r="A8583"/>
      <c r="B8583"/>
      <c r="C8583"/>
      <c r="D8583" s="145"/>
      <c r="E8583" s="146"/>
      <c r="F8583" s="1"/>
      <c r="G8583"/>
    </row>
    <row r="8584" spans="1:7" x14ac:dyDescent="0.3">
      <c r="A8584"/>
      <c r="B8584"/>
      <c r="C8584"/>
      <c r="D8584" s="145"/>
      <c r="E8584" s="146"/>
      <c r="F8584" s="1"/>
      <c r="G8584"/>
    </row>
    <row r="8585" spans="1:7" x14ac:dyDescent="0.3">
      <c r="A8585"/>
      <c r="B8585"/>
      <c r="C8585"/>
      <c r="D8585" s="145"/>
      <c r="E8585" s="146"/>
      <c r="F8585" s="1"/>
      <c r="G8585"/>
    </row>
    <row r="8586" spans="1:7" x14ac:dyDescent="0.3">
      <c r="A8586"/>
      <c r="B8586"/>
      <c r="C8586"/>
      <c r="D8586" s="145"/>
      <c r="E8586" s="146"/>
      <c r="F8586" s="1"/>
      <c r="G8586"/>
    </row>
    <row r="8587" spans="1:7" x14ac:dyDescent="0.3">
      <c r="A8587"/>
      <c r="B8587"/>
      <c r="C8587"/>
      <c r="D8587" s="145"/>
      <c r="E8587" s="146"/>
      <c r="F8587" s="1"/>
      <c r="G8587"/>
    </row>
    <row r="8588" spans="1:7" x14ac:dyDescent="0.3">
      <c r="A8588"/>
      <c r="B8588"/>
      <c r="C8588"/>
      <c r="D8588" s="145"/>
      <c r="E8588" s="146"/>
      <c r="F8588" s="1"/>
      <c r="G8588"/>
    </row>
    <row r="8589" spans="1:7" x14ac:dyDescent="0.3">
      <c r="A8589"/>
      <c r="B8589"/>
      <c r="C8589"/>
      <c r="D8589" s="145"/>
      <c r="E8589" s="146"/>
      <c r="F8589" s="1"/>
      <c r="G8589"/>
    </row>
    <row r="8590" spans="1:7" x14ac:dyDescent="0.3">
      <c r="A8590"/>
      <c r="B8590"/>
      <c r="C8590"/>
      <c r="D8590" s="145"/>
      <c r="E8590" s="146"/>
      <c r="F8590" s="1"/>
      <c r="G8590"/>
    </row>
    <row r="8591" spans="1:7" x14ac:dyDescent="0.3">
      <c r="A8591"/>
      <c r="B8591"/>
      <c r="C8591"/>
      <c r="D8591" s="145"/>
      <c r="E8591" s="146"/>
      <c r="F8591" s="1"/>
      <c r="G8591"/>
    </row>
    <row r="8592" spans="1:7" x14ac:dyDescent="0.3">
      <c r="A8592"/>
      <c r="B8592"/>
      <c r="C8592"/>
      <c r="D8592" s="145"/>
      <c r="E8592" s="146"/>
      <c r="F8592" s="1"/>
      <c r="G8592"/>
    </row>
    <row r="8593" spans="1:7" x14ac:dyDescent="0.3">
      <c r="A8593"/>
      <c r="B8593"/>
      <c r="C8593"/>
      <c r="D8593" s="145"/>
      <c r="E8593" s="146"/>
      <c r="F8593" s="1"/>
      <c r="G8593"/>
    </row>
    <row r="8594" spans="1:7" x14ac:dyDescent="0.3">
      <c r="A8594"/>
      <c r="B8594"/>
      <c r="C8594"/>
      <c r="D8594" s="145"/>
      <c r="E8594" s="146"/>
      <c r="F8594" s="1"/>
      <c r="G8594"/>
    </row>
    <row r="8595" spans="1:7" x14ac:dyDescent="0.3">
      <c r="A8595"/>
      <c r="B8595"/>
      <c r="C8595"/>
      <c r="D8595" s="145"/>
      <c r="E8595" s="146"/>
      <c r="F8595" s="1"/>
      <c r="G8595"/>
    </row>
    <row r="8596" spans="1:7" x14ac:dyDescent="0.3">
      <c r="A8596"/>
      <c r="B8596"/>
      <c r="C8596"/>
      <c r="D8596" s="145"/>
      <c r="E8596" s="146"/>
      <c r="F8596" s="1"/>
      <c r="G8596"/>
    </row>
    <row r="8597" spans="1:7" x14ac:dyDescent="0.3">
      <c r="A8597"/>
      <c r="B8597"/>
      <c r="C8597"/>
      <c r="D8597" s="145"/>
      <c r="E8597" s="146"/>
      <c r="F8597" s="1"/>
      <c r="G8597"/>
    </row>
    <row r="8598" spans="1:7" x14ac:dyDescent="0.3">
      <c r="A8598"/>
      <c r="B8598"/>
      <c r="C8598"/>
      <c r="D8598" s="145"/>
      <c r="E8598" s="146"/>
      <c r="F8598" s="1"/>
      <c r="G8598"/>
    </row>
    <row r="8599" spans="1:7" x14ac:dyDescent="0.3">
      <c r="A8599"/>
      <c r="B8599"/>
      <c r="C8599"/>
      <c r="D8599" s="145"/>
      <c r="E8599" s="146"/>
      <c r="F8599" s="1"/>
      <c r="G8599"/>
    </row>
    <row r="8600" spans="1:7" x14ac:dyDescent="0.3">
      <c r="A8600"/>
      <c r="B8600"/>
      <c r="C8600"/>
      <c r="D8600" s="145"/>
      <c r="E8600" s="146"/>
      <c r="F8600" s="1"/>
      <c r="G8600"/>
    </row>
    <row r="8601" spans="1:7" x14ac:dyDescent="0.3">
      <c r="A8601"/>
      <c r="B8601"/>
      <c r="C8601"/>
      <c r="D8601" s="145"/>
      <c r="E8601" s="146"/>
      <c r="F8601" s="1"/>
      <c r="G8601"/>
    </row>
    <row r="8602" spans="1:7" x14ac:dyDescent="0.3">
      <c r="A8602"/>
      <c r="B8602"/>
      <c r="C8602"/>
      <c r="D8602" s="145"/>
      <c r="E8602" s="146"/>
      <c r="F8602" s="1"/>
      <c r="G8602"/>
    </row>
    <row r="8603" spans="1:7" x14ac:dyDescent="0.3">
      <c r="A8603"/>
      <c r="B8603"/>
      <c r="C8603"/>
      <c r="D8603" s="145"/>
      <c r="E8603" s="146"/>
      <c r="F8603" s="1"/>
      <c r="G8603"/>
    </row>
    <row r="8604" spans="1:7" x14ac:dyDescent="0.3">
      <c r="A8604"/>
      <c r="B8604"/>
      <c r="C8604"/>
      <c r="D8604" s="145"/>
      <c r="E8604" s="146"/>
      <c r="F8604" s="1"/>
      <c r="G8604"/>
    </row>
    <row r="8605" spans="1:7" x14ac:dyDescent="0.3">
      <c r="A8605"/>
      <c r="B8605"/>
      <c r="C8605"/>
      <c r="D8605" s="145"/>
      <c r="E8605" s="146"/>
      <c r="F8605" s="1"/>
      <c r="G8605"/>
    </row>
    <row r="8606" spans="1:7" x14ac:dyDescent="0.3">
      <c r="A8606"/>
      <c r="B8606"/>
      <c r="C8606"/>
      <c r="D8606" s="145"/>
      <c r="E8606" s="146"/>
      <c r="F8606" s="1"/>
      <c r="G8606"/>
    </row>
    <row r="8607" spans="1:7" x14ac:dyDescent="0.3">
      <c r="A8607"/>
      <c r="B8607"/>
      <c r="C8607"/>
      <c r="D8607" s="145"/>
      <c r="E8607" s="146"/>
      <c r="F8607" s="1"/>
      <c r="G8607"/>
    </row>
    <row r="8608" spans="1:7" x14ac:dyDescent="0.3">
      <c r="A8608"/>
      <c r="B8608"/>
      <c r="C8608"/>
      <c r="D8608" s="145"/>
      <c r="E8608" s="146"/>
      <c r="F8608" s="1"/>
      <c r="G8608"/>
    </row>
    <row r="8609" spans="1:7" x14ac:dyDescent="0.3">
      <c r="A8609"/>
      <c r="B8609"/>
      <c r="C8609"/>
      <c r="D8609" s="145"/>
      <c r="E8609" s="146"/>
      <c r="F8609" s="1"/>
      <c r="G8609"/>
    </row>
    <row r="8610" spans="1:7" x14ac:dyDescent="0.3">
      <c r="A8610"/>
      <c r="B8610"/>
      <c r="C8610"/>
      <c r="D8610" s="145"/>
      <c r="E8610" s="146"/>
      <c r="F8610" s="1"/>
      <c r="G8610"/>
    </row>
    <row r="8611" spans="1:7" x14ac:dyDescent="0.3">
      <c r="A8611"/>
      <c r="B8611"/>
      <c r="C8611"/>
      <c r="D8611" s="145"/>
      <c r="E8611" s="146"/>
      <c r="F8611" s="1"/>
      <c r="G8611"/>
    </row>
    <row r="8612" spans="1:7" x14ac:dyDescent="0.3">
      <c r="A8612"/>
      <c r="B8612"/>
      <c r="C8612"/>
      <c r="D8612" s="145"/>
      <c r="E8612" s="146"/>
      <c r="F8612" s="1"/>
      <c r="G8612"/>
    </row>
    <row r="8613" spans="1:7" x14ac:dyDescent="0.3">
      <c r="A8613"/>
      <c r="B8613"/>
      <c r="C8613"/>
      <c r="D8613" s="145"/>
      <c r="E8613" s="146"/>
      <c r="F8613" s="1"/>
      <c r="G8613"/>
    </row>
    <row r="8614" spans="1:7" x14ac:dyDescent="0.3">
      <c r="A8614"/>
      <c r="B8614"/>
      <c r="C8614"/>
      <c r="D8614" s="145"/>
      <c r="E8614" s="146"/>
      <c r="F8614" s="1"/>
      <c r="G8614"/>
    </row>
    <row r="8615" spans="1:7" x14ac:dyDescent="0.3">
      <c r="A8615"/>
      <c r="B8615"/>
      <c r="C8615"/>
      <c r="D8615" s="145"/>
      <c r="E8615" s="146"/>
      <c r="F8615" s="1"/>
      <c r="G8615"/>
    </row>
    <row r="8616" spans="1:7" x14ac:dyDescent="0.3">
      <c r="A8616"/>
      <c r="B8616"/>
      <c r="C8616"/>
      <c r="D8616" s="145"/>
      <c r="E8616" s="146"/>
      <c r="F8616" s="1"/>
      <c r="G8616"/>
    </row>
    <row r="8617" spans="1:7" x14ac:dyDescent="0.3">
      <c r="A8617"/>
      <c r="B8617"/>
      <c r="C8617"/>
      <c r="D8617" s="145"/>
      <c r="E8617" s="146"/>
      <c r="F8617" s="1"/>
      <c r="G8617"/>
    </row>
    <row r="8618" spans="1:7" x14ac:dyDescent="0.3">
      <c r="A8618"/>
      <c r="B8618"/>
      <c r="C8618"/>
      <c r="D8618" s="145"/>
      <c r="E8618" s="146"/>
      <c r="F8618" s="1"/>
      <c r="G8618"/>
    </row>
    <row r="8619" spans="1:7" x14ac:dyDescent="0.3">
      <c r="A8619"/>
      <c r="B8619"/>
      <c r="C8619"/>
      <c r="D8619" s="145"/>
      <c r="E8619" s="146"/>
      <c r="F8619" s="1"/>
      <c r="G8619"/>
    </row>
    <row r="8620" spans="1:7" x14ac:dyDescent="0.3">
      <c r="A8620"/>
      <c r="B8620"/>
      <c r="C8620"/>
      <c r="D8620" s="145"/>
      <c r="E8620" s="146"/>
      <c r="F8620" s="1"/>
      <c r="G8620"/>
    </row>
    <row r="8621" spans="1:7" x14ac:dyDescent="0.3">
      <c r="A8621"/>
      <c r="B8621"/>
      <c r="C8621"/>
      <c r="D8621" s="145"/>
      <c r="E8621" s="146"/>
      <c r="F8621" s="1"/>
      <c r="G8621"/>
    </row>
    <row r="8622" spans="1:7" x14ac:dyDescent="0.3">
      <c r="A8622"/>
      <c r="B8622"/>
      <c r="C8622"/>
      <c r="D8622" s="145"/>
      <c r="E8622" s="146"/>
      <c r="F8622" s="1"/>
      <c r="G8622"/>
    </row>
    <row r="8623" spans="1:7" x14ac:dyDescent="0.3">
      <c r="A8623"/>
      <c r="B8623"/>
      <c r="C8623"/>
      <c r="D8623" s="145"/>
      <c r="E8623" s="146"/>
      <c r="F8623" s="1"/>
      <c r="G8623"/>
    </row>
    <row r="8624" spans="1:7" x14ac:dyDescent="0.3">
      <c r="A8624"/>
      <c r="B8624"/>
      <c r="C8624"/>
      <c r="D8624" s="145"/>
      <c r="E8624" s="146"/>
      <c r="F8624" s="1"/>
      <c r="G8624"/>
    </row>
    <row r="8625" spans="1:7" x14ac:dyDescent="0.3">
      <c r="A8625"/>
      <c r="B8625"/>
      <c r="C8625"/>
      <c r="D8625" s="145"/>
      <c r="E8625" s="146"/>
      <c r="F8625" s="1"/>
      <c r="G8625"/>
    </row>
    <row r="8626" spans="1:7" x14ac:dyDescent="0.3">
      <c r="A8626"/>
      <c r="B8626"/>
      <c r="C8626"/>
      <c r="D8626" s="145"/>
      <c r="E8626" s="146"/>
      <c r="F8626" s="1"/>
      <c r="G8626"/>
    </row>
    <row r="8627" spans="1:7" x14ac:dyDescent="0.3">
      <c r="A8627"/>
      <c r="B8627"/>
      <c r="C8627"/>
      <c r="D8627" s="145"/>
      <c r="E8627" s="146"/>
      <c r="F8627" s="1"/>
      <c r="G8627"/>
    </row>
    <row r="8628" spans="1:7" x14ac:dyDescent="0.3">
      <c r="A8628"/>
      <c r="B8628"/>
      <c r="C8628"/>
      <c r="D8628" s="145"/>
      <c r="E8628" s="146"/>
      <c r="F8628" s="1"/>
      <c r="G8628"/>
    </row>
    <row r="8629" spans="1:7" x14ac:dyDescent="0.3">
      <c r="A8629"/>
      <c r="B8629"/>
      <c r="C8629"/>
      <c r="D8629" s="145"/>
      <c r="E8629" s="146"/>
      <c r="F8629" s="1"/>
      <c r="G8629"/>
    </row>
    <row r="8630" spans="1:7" x14ac:dyDescent="0.3">
      <c r="A8630"/>
      <c r="B8630"/>
      <c r="C8630"/>
      <c r="D8630" s="145"/>
      <c r="E8630" s="146"/>
      <c r="F8630" s="1"/>
      <c r="G8630"/>
    </row>
    <row r="8631" spans="1:7" x14ac:dyDescent="0.3">
      <c r="A8631"/>
      <c r="B8631"/>
      <c r="C8631"/>
      <c r="D8631" s="145"/>
      <c r="E8631" s="146"/>
      <c r="F8631" s="1"/>
      <c r="G8631"/>
    </row>
    <row r="8632" spans="1:7" x14ac:dyDescent="0.3">
      <c r="A8632"/>
      <c r="B8632"/>
      <c r="C8632"/>
      <c r="D8632" s="145"/>
      <c r="E8632" s="146"/>
      <c r="F8632" s="1"/>
      <c r="G8632"/>
    </row>
    <row r="8633" spans="1:7" x14ac:dyDescent="0.3">
      <c r="A8633"/>
      <c r="B8633"/>
      <c r="C8633"/>
      <c r="D8633" s="145"/>
      <c r="E8633" s="146"/>
      <c r="F8633" s="1"/>
      <c r="G8633"/>
    </row>
    <row r="8634" spans="1:7" x14ac:dyDescent="0.3">
      <c r="A8634"/>
      <c r="B8634"/>
      <c r="C8634"/>
      <c r="D8634" s="145"/>
      <c r="E8634" s="146"/>
      <c r="F8634" s="1"/>
      <c r="G8634"/>
    </row>
    <row r="8635" spans="1:7" x14ac:dyDescent="0.3">
      <c r="A8635"/>
      <c r="B8635"/>
      <c r="C8635"/>
      <c r="D8635" s="145"/>
      <c r="E8635" s="146"/>
      <c r="F8635" s="1"/>
      <c r="G8635"/>
    </row>
    <row r="8636" spans="1:7" x14ac:dyDescent="0.3">
      <c r="A8636"/>
      <c r="B8636"/>
      <c r="C8636"/>
      <c r="D8636" s="145"/>
      <c r="E8636" s="146"/>
      <c r="F8636" s="1"/>
      <c r="G8636"/>
    </row>
    <row r="8637" spans="1:7" x14ac:dyDescent="0.3">
      <c r="A8637"/>
      <c r="B8637"/>
      <c r="C8637"/>
      <c r="D8637" s="145"/>
      <c r="E8637" s="146"/>
      <c r="F8637" s="1"/>
      <c r="G8637"/>
    </row>
    <row r="8638" spans="1:7" x14ac:dyDescent="0.3">
      <c r="A8638"/>
      <c r="B8638"/>
      <c r="C8638"/>
      <c r="D8638" s="145"/>
      <c r="E8638" s="146"/>
      <c r="F8638" s="1"/>
      <c r="G8638"/>
    </row>
    <row r="8639" spans="1:7" x14ac:dyDescent="0.3">
      <c r="A8639"/>
      <c r="B8639"/>
      <c r="C8639"/>
      <c r="D8639" s="145"/>
      <c r="E8639" s="146"/>
      <c r="F8639" s="1"/>
      <c r="G8639"/>
    </row>
    <row r="8640" spans="1:7" x14ac:dyDescent="0.3">
      <c r="A8640"/>
      <c r="B8640"/>
      <c r="C8640"/>
      <c r="D8640" s="145"/>
      <c r="E8640" s="146"/>
      <c r="F8640" s="1"/>
      <c r="G8640"/>
    </row>
    <row r="8641" spans="1:7" x14ac:dyDescent="0.3">
      <c r="A8641"/>
      <c r="B8641"/>
      <c r="C8641"/>
      <c r="D8641" s="145"/>
      <c r="E8641" s="146"/>
      <c r="F8641" s="1"/>
      <c r="G8641"/>
    </row>
    <row r="8642" spans="1:7" x14ac:dyDescent="0.3">
      <c r="A8642"/>
      <c r="B8642"/>
      <c r="C8642"/>
      <c r="D8642" s="145"/>
      <c r="E8642" s="146"/>
      <c r="F8642" s="1"/>
      <c r="G8642"/>
    </row>
    <row r="8643" spans="1:7" x14ac:dyDescent="0.3">
      <c r="A8643"/>
      <c r="B8643"/>
      <c r="C8643"/>
      <c r="D8643" s="145"/>
      <c r="E8643" s="146"/>
      <c r="F8643" s="1"/>
      <c r="G8643"/>
    </row>
    <row r="8644" spans="1:7" x14ac:dyDescent="0.3">
      <c r="A8644"/>
      <c r="B8644"/>
      <c r="C8644"/>
      <c r="D8644" s="145"/>
      <c r="E8644" s="146"/>
      <c r="F8644" s="1"/>
      <c r="G8644"/>
    </row>
    <row r="8645" spans="1:7" x14ac:dyDescent="0.3">
      <c r="A8645"/>
      <c r="B8645"/>
      <c r="C8645"/>
      <c r="D8645" s="145"/>
      <c r="E8645" s="146"/>
      <c r="F8645" s="1"/>
      <c r="G8645"/>
    </row>
    <row r="8646" spans="1:7" x14ac:dyDescent="0.3">
      <c r="A8646"/>
      <c r="B8646"/>
      <c r="C8646"/>
      <c r="D8646" s="145"/>
      <c r="E8646" s="146"/>
      <c r="F8646" s="1"/>
      <c r="G8646"/>
    </row>
    <row r="8647" spans="1:7" x14ac:dyDescent="0.3">
      <c r="A8647"/>
      <c r="B8647"/>
      <c r="C8647"/>
      <c r="D8647" s="145"/>
      <c r="E8647" s="146"/>
      <c r="F8647" s="1"/>
      <c r="G8647"/>
    </row>
    <row r="8648" spans="1:7" x14ac:dyDescent="0.3">
      <c r="A8648"/>
      <c r="B8648"/>
      <c r="C8648"/>
      <c r="D8648" s="145"/>
      <c r="E8648" s="146"/>
      <c r="F8648" s="1"/>
      <c r="G8648"/>
    </row>
    <row r="8649" spans="1:7" x14ac:dyDescent="0.3">
      <c r="A8649"/>
      <c r="B8649"/>
      <c r="C8649"/>
      <c r="D8649" s="145"/>
      <c r="E8649" s="146"/>
      <c r="F8649" s="1"/>
      <c r="G8649"/>
    </row>
    <row r="8650" spans="1:7" x14ac:dyDescent="0.3">
      <c r="A8650"/>
      <c r="B8650"/>
      <c r="C8650"/>
      <c r="D8650" s="145"/>
      <c r="E8650" s="146"/>
      <c r="F8650" s="1"/>
      <c r="G8650"/>
    </row>
    <row r="8651" spans="1:7" x14ac:dyDescent="0.3">
      <c r="A8651"/>
      <c r="B8651"/>
      <c r="C8651"/>
      <c r="D8651" s="145"/>
      <c r="E8651" s="146"/>
      <c r="F8651" s="1"/>
      <c r="G8651"/>
    </row>
    <row r="8652" spans="1:7" x14ac:dyDescent="0.3">
      <c r="A8652"/>
      <c r="B8652"/>
      <c r="C8652"/>
      <c r="D8652" s="145"/>
      <c r="E8652" s="146"/>
      <c r="F8652" s="1"/>
      <c r="G8652"/>
    </row>
    <row r="8653" spans="1:7" x14ac:dyDescent="0.3">
      <c r="A8653"/>
      <c r="B8653"/>
      <c r="C8653"/>
      <c r="D8653" s="145"/>
      <c r="E8653" s="146"/>
      <c r="F8653" s="1"/>
      <c r="G8653"/>
    </row>
    <row r="8654" spans="1:7" x14ac:dyDescent="0.3">
      <c r="A8654"/>
      <c r="B8654"/>
      <c r="C8654"/>
      <c r="D8654" s="145"/>
      <c r="E8654" s="146"/>
      <c r="F8654" s="1"/>
      <c r="G8654"/>
    </row>
    <row r="8655" spans="1:7" x14ac:dyDescent="0.3">
      <c r="A8655"/>
      <c r="B8655"/>
      <c r="C8655"/>
      <c r="D8655" s="145"/>
      <c r="E8655" s="146"/>
      <c r="F8655" s="1"/>
      <c r="G8655"/>
    </row>
    <row r="8656" spans="1:7" x14ac:dyDescent="0.3">
      <c r="A8656"/>
      <c r="B8656"/>
      <c r="C8656"/>
      <c r="D8656" s="145"/>
      <c r="E8656" s="146"/>
      <c r="F8656" s="1"/>
      <c r="G8656"/>
    </row>
    <row r="8657" spans="1:7" x14ac:dyDescent="0.3">
      <c r="A8657"/>
      <c r="B8657"/>
      <c r="C8657"/>
      <c r="D8657" s="145"/>
      <c r="E8657" s="146"/>
      <c r="F8657" s="1"/>
      <c r="G8657"/>
    </row>
    <row r="8658" spans="1:7" x14ac:dyDescent="0.3">
      <c r="A8658"/>
      <c r="B8658"/>
      <c r="C8658"/>
      <c r="D8658" s="145"/>
      <c r="E8658" s="146"/>
      <c r="F8658" s="1"/>
      <c r="G8658"/>
    </row>
    <row r="8659" spans="1:7" x14ac:dyDescent="0.3">
      <c r="A8659"/>
      <c r="B8659"/>
      <c r="C8659"/>
      <c r="D8659" s="145"/>
      <c r="E8659" s="146"/>
      <c r="F8659" s="1"/>
      <c r="G8659"/>
    </row>
    <row r="8660" spans="1:7" x14ac:dyDescent="0.3">
      <c r="A8660"/>
      <c r="B8660"/>
      <c r="C8660"/>
      <c r="D8660" s="145"/>
      <c r="E8660" s="146"/>
      <c r="F8660" s="1"/>
      <c r="G8660"/>
    </row>
    <row r="8661" spans="1:7" x14ac:dyDescent="0.3">
      <c r="A8661"/>
      <c r="B8661"/>
      <c r="C8661"/>
      <c r="D8661" s="145"/>
      <c r="E8661" s="146"/>
      <c r="F8661" s="1"/>
      <c r="G8661"/>
    </row>
    <row r="8662" spans="1:7" x14ac:dyDescent="0.3">
      <c r="A8662"/>
      <c r="B8662"/>
      <c r="C8662"/>
      <c r="D8662" s="145"/>
      <c r="E8662" s="146"/>
      <c r="F8662" s="1"/>
      <c r="G8662"/>
    </row>
    <row r="8663" spans="1:7" x14ac:dyDescent="0.3">
      <c r="A8663"/>
      <c r="B8663"/>
      <c r="C8663"/>
      <c r="D8663" s="145"/>
      <c r="E8663" s="146"/>
      <c r="F8663" s="1"/>
      <c r="G8663"/>
    </row>
    <row r="8664" spans="1:7" x14ac:dyDescent="0.3">
      <c r="A8664"/>
      <c r="B8664"/>
      <c r="C8664"/>
      <c r="D8664" s="145"/>
      <c r="E8664" s="146"/>
      <c r="F8664" s="1"/>
      <c r="G8664"/>
    </row>
    <row r="8665" spans="1:7" x14ac:dyDescent="0.3">
      <c r="A8665"/>
      <c r="B8665"/>
      <c r="C8665"/>
      <c r="D8665" s="145"/>
      <c r="E8665" s="146"/>
      <c r="F8665" s="1"/>
      <c r="G8665"/>
    </row>
    <row r="8666" spans="1:7" x14ac:dyDescent="0.3">
      <c r="A8666"/>
      <c r="B8666"/>
      <c r="C8666"/>
      <c r="D8666" s="145"/>
      <c r="E8666" s="146"/>
      <c r="F8666" s="1"/>
      <c r="G8666"/>
    </row>
    <row r="8667" spans="1:7" x14ac:dyDescent="0.3">
      <c r="A8667"/>
      <c r="B8667"/>
      <c r="C8667"/>
      <c r="D8667" s="145"/>
      <c r="E8667" s="146"/>
      <c r="F8667" s="1"/>
      <c r="G8667"/>
    </row>
    <row r="8668" spans="1:7" x14ac:dyDescent="0.3">
      <c r="A8668"/>
      <c r="B8668"/>
      <c r="C8668"/>
      <c r="D8668" s="145"/>
      <c r="E8668" s="146"/>
      <c r="F8668" s="1"/>
      <c r="G8668"/>
    </row>
    <row r="8669" spans="1:7" x14ac:dyDescent="0.3">
      <c r="A8669"/>
      <c r="B8669"/>
      <c r="C8669"/>
      <c r="D8669" s="145"/>
      <c r="E8669" s="146"/>
      <c r="F8669" s="1"/>
      <c r="G8669"/>
    </row>
    <row r="8670" spans="1:7" x14ac:dyDescent="0.3">
      <c r="A8670"/>
      <c r="B8670"/>
      <c r="C8670"/>
      <c r="D8670" s="145"/>
      <c r="E8670" s="146"/>
      <c r="F8670" s="1"/>
      <c r="G8670"/>
    </row>
    <row r="8671" spans="1:7" x14ac:dyDescent="0.3">
      <c r="A8671"/>
      <c r="B8671"/>
      <c r="C8671"/>
      <c r="D8671" s="145"/>
      <c r="E8671" s="146"/>
      <c r="F8671" s="1"/>
      <c r="G8671"/>
    </row>
    <row r="8672" spans="1:7" x14ac:dyDescent="0.3">
      <c r="A8672"/>
      <c r="B8672"/>
      <c r="C8672"/>
      <c r="D8672" s="145"/>
      <c r="E8672" s="146"/>
      <c r="F8672" s="1"/>
      <c r="G8672"/>
    </row>
    <row r="8673" spans="1:7" x14ac:dyDescent="0.3">
      <c r="A8673"/>
      <c r="B8673"/>
      <c r="C8673"/>
      <c r="D8673" s="145"/>
      <c r="E8673" s="146"/>
      <c r="F8673" s="1"/>
      <c r="G8673"/>
    </row>
    <row r="8674" spans="1:7" x14ac:dyDescent="0.3">
      <c r="A8674"/>
      <c r="B8674"/>
      <c r="C8674"/>
      <c r="D8674" s="145"/>
      <c r="E8674" s="146"/>
      <c r="F8674" s="1"/>
      <c r="G8674"/>
    </row>
    <row r="8675" spans="1:7" x14ac:dyDescent="0.3">
      <c r="A8675"/>
      <c r="B8675"/>
      <c r="C8675"/>
      <c r="D8675" s="145"/>
      <c r="E8675" s="146"/>
      <c r="F8675" s="1"/>
      <c r="G8675"/>
    </row>
    <row r="8676" spans="1:7" x14ac:dyDescent="0.3">
      <c r="A8676"/>
      <c r="B8676"/>
      <c r="C8676"/>
      <c r="D8676" s="145"/>
      <c r="E8676" s="146"/>
      <c r="F8676" s="1"/>
      <c r="G8676"/>
    </row>
    <row r="8677" spans="1:7" x14ac:dyDescent="0.3">
      <c r="A8677"/>
      <c r="B8677"/>
      <c r="C8677"/>
      <c r="D8677" s="145"/>
      <c r="E8677" s="146"/>
      <c r="F8677" s="1"/>
      <c r="G8677"/>
    </row>
    <row r="8678" spans="1:7" x14ac:dyDescent="0.3">
      <c r="A8678"/>
      <c r="B8678"/>
      <c r="C8678"/>
      <c r="D8678" s="145"/>
      <c r="E8678" s="146"/>
      <c r="F8678" s="1"/>
      <c r="G8678"/>
    </row>
    <row r="8679" spans="1:7" x14ac:dyDescent="0.3">
      <c r="A8679"/>
      <c r="B8679"/>
      <c r="C8679"/>
      <c r="D8679" s="145"/>
      <c r="E8679" s="146"/>
      <c r="F8679" s="1"/>
      <c r="G8679"/>
    </row>
    <row r="8680" spans="1:7" x14ac:dyDescent="0.3">
      <c r="A8680"/>
      <c r="B8680"/>
      <c r="C8680"/>
      <c r="D8680" s="145"/>
      <c r="E8680" s="146"/>
      <c r="F8680" s="1"/>
      <c r="G8680"/>
    </row>
    <row r="8681" spans="1:7" x14ac:dyDescent="0.3">
      <c r="A8681"/>
      <c r="B8681"/>
      <c r="C8681"/>
      <c r="D8681" s="145"/>
      <c r="E8681" s="146"/>
      <c r="F8681" s="1"/>
      <c r="G8681"/>
    </row>
    <row r="8682" spans="1:7" x14ac:dyDescent="0.3">
      <c r="A8682"/>
      <c r="B8682"/>
      <c r="C8682"/>
      <c r="D8682" s="145"/>
      <c r="E8682" s="146"/>
      <c r="F8682" s="1"/>
      <c r="G8682"/>
    </row>
    <row r="8683" spans="1:7" x14ac:dyDescent="0.3">
      <c r="A8683"/>
      <c r="B8683"/>
      <c r="C8683"/>
      <c r="D8683" s="145"/>
      <c r="E8683" s="146"/>
      <c r="F8683" s="1"/>
      <c r="G8683"/>
    </row>
    <row r="8684" spans="1:7" x14ac:dyDescent="0.3">
      <c r="A8684"/>
      <c r="B8684"/>
      <c r="C8684"/>
      <c r="D8684" s="145"/>
      <c r="E8684" s="146"/>
      <c r="F8684" s="1"/>
      <c r="G8684"/>
    </row>
    <row r="8685" spans="1:7" x14ac:dyDescent="0.3">
      <c r="A8685"/>
      <c r="B8685"/>
      <c r="C8685"/>
      <c r="D8685" s="145"/>
      <c r="E8685" s="146"/>
      <c r="F8685" s="1"/>
      <c r="G8685"/>
    </row>
    <row r="8686" spans="1:7" x14ac:dyDescent="0.3">
      <c r="A8686"/>
      <c r="B8686"/>
      <c r="C8686"/>
      <c r="D8686" s="145"/>
      <c r="E8686" s="146"/>
      <c r="F8686" s="1"/>
      <c r="G8686"/>
    </row>
    <row r="8687" spans="1:7" x14ac:dyDescent="0.3">
      <c r="A8687"/>
      <c r="B8687"/>
      <c r="C8687"/>
      <c r="D8687" s="145"/>
      <c r="E8687" s="146"/>
      <c r="F8687" s="1"/>
      <c r="G8687"/>
    </row>
    <row r="8688" spans="1:7" x14ac:dyDescent="0.3">
      <c r="A8688"/>
      <c r="B8688"/>
      <c r="C8688"/>
      <c r="D8688" s="145"/>
      <c r="E8688" s="146"/>
      <c r="F8688" s="1"/>
      <c r="G8688"/>
    </row>
    <row r="8689" spans="1:7" x14ac:dyDescent="0.3">
      <c r="A8689"/>
      <c r="B8689"/>
      <c r="C8689"/>
      <c r="D8689" s="145"/>
      <c r="E8689" s="146"/>
      <c r="F8689" s="1"/>
      <c r="G8689"/>
    </row>
    <row r="8690" spans="1:7" x14ac:dyDescent="0.3">
      <c r="A8690"/>
      <c r="B8690"/>
      <c r="C8690"/>
      <c r="D8690" s="145"/>
      <c r="E8690" s="146"/>
      <c r="F8690" s="1"/>
      <c r="G8690"/>
    </row>
    <row r="8691" spans="1:7" x14ac:dyDescent="0.3">
      <c r="A8691"/>
      <c r="B8691"/>
      <c r="C8691"/>
      <c r="D8691" s="145"/>
      <c r="E8691" s="146"/>
      <c r="F8691" s="1"/>
      <c r="G8691"/>
    </row>
    <row r="8692" spans="1:7" x14ac:dyDescent="0.3">
      <c r="A8692"/>
      <c r="B8692"/>
      <c r="C8692"/>
      <c r="D8692" s="145"/>
      <c r="E8692" s="146"/>
      <c r="F8692" s="1"/>
      <c r="G8692"/>
    </row>
    <row r="8693" spans="1:7" x14ac:dyDescent="0.3">
      <c r="A8693"/>
      <c r="B8693"/>
      <c r="C8693"/>
      <c r="D8693" s="145"/>
      <c r="E8693" s="146"/>
      <c r="F8693" s="1"/>
      <c r="G8693"/>
    </row>
    <row r="8694" spans="1:7" x14ac:dyDescent="0.3">
      <c r="A8694"/>
      <c r="B8694"/>
      <c r="C8694"/>
      <c r="D8694" s="145"/>
      <c r="E8694" s="146"/>
      <c r="F8694" s="1"/>
      <c r="G8694"/>
    </row>
    <row r="8695" spans="1:7" x14ac:dyDescent="0.3">
      <c r="A8695"/>
      <c r="B8695"/>
      <c r="C8695"/>
      <c r="D8695" s="145"/>
      <c r="E8695" s="146"/>
      <c r="F8695" s="1"/>
      <c r="G8695"/>
    </row>
    <row r="8696" spans="1:7" x14ac:dyDescent="0.3">
      <c r="A8696"/>
      <c r="B8696"/>
      <c r="C8696"/>
      <c r="D8696" s="145"/>
      <c r="E8696" s="146"/>
      <c r="F8696" s="1"/>
      <c r="G8696"/>
    </row>
    <row r="8697" spans="1:7" x14ac:dyDescent="0.3">
      <c r="A8697"/>
      <c r="B8697"/>
      <c r="C8697"/>
      <c r="D8697" s="145"/>
      <c r="E8697" s="146"/>
      <c r="F8697" s="1"/>
      <c r="G8697"/>
    </row>
    <row r="8698" spans="1:7" x14ac:dyDescent="0.3">
      <c r="A8698"/>
      <c r="B8698"/>
      <c r="C8698"/>
      <c r="D8698" s="145"/>
      <c r="E8698" s="146"/>
      <c r="F8698" s="1"/>
      <c r="G8698"/>
    </row>
    <row r="8699" spans="1:7" x14ac:dyDescent="0.3">
      <c r="A8699"/>
      <c r="B8699"/>
      <c r="C8699"/>
      <c r="D8699" s="145"/>
      <c r="E8699" s="146"/>
      <c r="F8699" s="1"/>
      <c r="G8699"/>
    </row>
    <row r="8700" spans="1:7" x14ac:dyDescent="0.3">
      <c r="A8700"/>
      <c r="B8700"/>
      <c r="C8700"/>
      <c r="D8700" s="145"/>
      <c r="E8700" s="146"/>
      <c r="F8700" s="1"/>
      <c r="G8700"/>
    </row>
    <row r="8701" spans="1:7" x14ac:dyDescent="0.3">
      <c r="A8701"/>
      <c r="B8701"/>
      <c r="C8701"/>
      <c r="D8701" s="145"/>
      <c r="E8701" s="146"/>
      <c r="F8701" s="1"/>
      <c r="G8701"/>
    </row>
    <row r="8702" spans="1:7" x14ac:dyDescent="0.3">
      <c r="A8702"/>
      <c r="B8702"/>
      <c r="C8702"/>
      <c r="D8702" s="145"/>
      <c r="E8702" s="146"/>
      <c r="F8702" s="1"/>
      <c r="G8702"/>
    </row>
    <row r="8703" spans="1:7" x14ac:dyDescent="0.3">
      <c r="A8703"/>
      <c r="B8703"/>
      <c r="C8703"/>
      <c r="D8703" s="145"/>
      <c r="E8703" s="146"/>
      <c r="F8703" s="1"/>
      <c r="G8703"/>
    </row>
    <row r="8704" spans="1:7" x14ac:dyDescent="0.3">
      <c r="A8704"/>
      <c r="B8704"/>
      <c r="C8704"/>
      <c r="D8704" s="145"/>
      <c r="E8704" s="146"/>
      <c r="F8704" s="1"/>
      <c r="G8704"/>
    </row>
    <row r="8705" spans="1:7" x14ac:dyDescent="0.3">
      <c r="A8705"/>
      <c r="B8705"/>
      <c r="C8705"/>
      <c r="D8705" s="145"/>
      <c r="E8705" s="146"/>
      <c r="F8705" s="1"/>
      <c r="G8705"/>
    </row>
    <row r="8706" spans="1:7" x14ac:dyDescent="0.3">
      <c r="A8706"/>
      <c r="B8706"/>
      <c r="C8706"/>
      <c r="D8706" s="145"/>
      <c r="E8706" s="146"/>
      <c r="F8706" s="1"/>
      <c r="G8706"/>
    </row>
    <row r="8707" spans="1:7" x14ac:dyDescent="0.3">
      <c r="A8707"/>
      <c r="B8707"/>
      <c r="C8707"/>
      <c r="D8707" s="145"/>
      <c r="E8707" s="146"/>
      <c r="F8707" s="1"/>
      <c r="G8707"/>
    </row>
    <row r="8708" spans="1:7" x14ac:dyDescent="0.3">
      <c r="A8708"/>
      <c r="B8708"/>
      <c r="C8708"/>
      <c r="D8708" s="145"/>
      <c r="E8708" s="146"/>
      <c r="F8708" s="1"/>
      <c r="G8708"/>
    </row>
    <row r="8709" spans="1:7" x14ac:dyDescent="0.3">
      <c r="A8709"/>
      <c r="B8709"/>
      <c r="C8709"/>
      <c r="D8709" s="145"/>
      <c r="E8709" s="146"/>
      <c r="F8709" s="1"/>
      <c r="G8709"/>
    </row>
    <row r="8710" spans="1:7" x14ac:dyDescent="0.3">
      <c r="A8710"/>
      <c r="B8710"/>
      <c r="C8710"/>
      <c r="D8710" s="145"/>
      <c r="E8710" s="146"/>
      <c r="F8710" s="1"/>
      <c r="G8710"/>
    </row>
    <row r="8711" spans="1:7" x14ac:dyDescent="0.3">
      <c r="A8711"/>
      <c r="B8711"/>
      <c r="C8711"/>
      <c r="D8711" s="145"/>
      <c r="E8711" s="146"/>
      <c r="F8711" s="1"/>
      <c r="G8711"/>
    </row>
    <row r="8712" spans="1:7" x14ac:dyDescent="0.3">
      <c r="A8712"/>
      <c r="B8712"/>
      <c r="C8712"/>
      <c r="D8712" s="145"/>
      <c r="E8712" s="146"/>
      <c r="F8712" s="1"/>
      <c r="G8712"/>
    </row>
    <row r="8713" spans="1:7" x14ac:dyDescent="0.3">
      <c r="A8713"/>
      <c r="B8713"/>
      <c r="C8713"/>
      <c r="D8713" s="145"/>
      <c r="E8713" s="146"/>
      <c r="F8713" s="1"/>
      <c r="G8713"/>
    </row>
    <row r="8714" spans="1:7" x14ac:dyDescent="0.3">
      <c r="A8714"/>
      <c r="B8714"/>
      <c r="C8714"/>
      <c r="D8714" s="145"/>
      <c r="E8714" s="146"/>
      <c r="F8714" s="1"/>
      <c r="G8714"/>
    </row>
    <row r="8715" spans="1:7" x14ac:dyDescent="0.3">
      <c r="A8715"/>
      <c r="B8715"/>
      <c r="C8715"/>
      <c r="D8715" s="145"/>
      <c r="E8715" s="146"/>
      <c r="F8715" s="1"/>
      <c r="G8715"/>
    </row>
    <row r="8716" spans="1:7" x14ac:dyDescent="0.3">
      <c r="A8716"/>
      <c r="B8716"/>
      <c r="C8716"/>
      <c r="D8716" s="145"/>
      <c r="E8716" s="146"/>
      <c r="F8716" s="1"/>
      <c r="G8716"/>
    </row>
    <row r="8717" spans="1:7" x14ac:dyDescent="0.3">
      <c r="A8717"/>
      <c r="B8717"/>
      <c r="C8717"/>
      <c r="D8717" s="145"/>
      <c r="E8717" s="146"/>
      <c r="F8717" s="1"/>
      <c r="G8717"/>
    </row>
    <row r="8718" spans="1:7" x14ac:dyDescent="0.3">
      <c r="A8718"/>
      <c r="B8718"/>
      <c r="C8718"/>
      <c r="D8718" s="145"/>
      <c r="E8718" s="146"/>
      <c r="F8718" s="1"/>
      <c r="G8718"/>
    </row>
    <row r="8719" spans="1:7" x14ac:dyDescent="0.3">
      <c r="A8719"/>
      <c r="B8719"/>
      <c r="C8719"/>
      <c r="D8719" s="145"/>
      <c r="E8719" s="146"/>
      <c r="F8719" s="1"/>
      <c r="G8719"/>
    </row>
    <row r="8720" spans="1:7" x14ac:dyDescent="0.3">
      <c r="A8720"/>
      <c r="B8720"/>
      <c r="C8720"/>
      <c r="D8720" s="145"/>
      <c r="E8720" s="146"/>
      <c r="F8720" s="1"/>
      <c r="G8720"/>
    </row>
    <row r="8721" spans="1:7" x14ac:dyDescent="0.3">
      <c r="A8721"/>
      <c r="B8721"/>
      <c r="C8721"/>
      <c r="D8721" s="145"/>
      <c r="E8721" s="146"/>
      <c r="F8721" s="1"/>
      <c r="G8721"/>
    </row>
    <row r="8722" spans="1:7" x14ac:dyDescent="0.3">
      <c r="A8722"/>
      <c r="B8722"/>
      <c r="C8722"/>
      <c r="D8722" s="145"/>
      <c r="E8722" s="146"/>
      <c r="F8722" s="1"/>
      <c r="G8722"/>
    </row>
    <row r="8723" spans="1:7" x14ac:dyDescent="0.3">
      <c r="A8723"/>
      <c r="B8723"/>
      <c r="C8723"/>
      <c r="D8723" s="145"/>
      <c r="E8723" s="146"/>
      <c r="F8723" s="1"/>
      <c r="G8723"/>
    </row>
    <row r="8724" spans="1:7" x14ac:dyDescent="0.3">
      <c r="A8724"/>
      <c r="B8724"/>
      <c r="C8724"/>
      <c r="D8724" s="145"/>
      <c r="E8724" s="146"/>
      <c r="F8724" s="1"/>
      <c r="G8724"/>
    </row>
    <row r="8725" spans="1:7" x14ac:dyDescent="0.3">
      <c r="A8725"/>
      <c r="B8725"/>
      <c r="C8725"/>
      <c r="D8725" s="145"/>
      <c r="E8725" s="146"/>
      <c r="F8725" s="1"/>
      <c r="G8725"/>
    </row>
    <row r="8726" spans="1:7" x14ac:dyDescent="0.3">
      <c r="A8726"/>
      <c r="B8726"/>
      <c r="C8726"/>
      <c r="D8726" s="145"/>
      <c r="E8726" s="146"/>
      <c r="F8726" s="1"/>
      <c r="G8726"/>
    </row>
    <row r="8727" spans="1:7" x14ac:dyDescent="0.3">
      <c r="A8727"/>
      <c r="B8727"/>
      <c r="C8727"/>
      <c r="D8727" s="145"/>
      <c r="E8727" s="146"/>
      <c r="F8727" s="1"/>
      <c r="G8727"/>
    </row>
    <row r="8728" spans="1:7" x14ac:dyDescent="0.3">
      <c r="A8728"/>
      <c r="B8728"/>
      <c r="C8728"/>
      <c r="D8728" s="145"/>
      <c r="E8728" s="146"/>
      <c r="F8728" s="1"/>
      <c r="G8728"/>
    </row>
    <row r="8729" spans="1:7" x14ac:dyDescent="0.3">
      <c r="A8729"/>
      <c r="B8729"/>
      <c r="C8729"/>
      <c r="D8729" s="145"/>
      <c r="E8729" s="146"/>
      <c r="F8729" s="1"/>
      <c r="G8729"/>
    </row>
    <row r="8730" spans="1:7" x14ac:dyDescent="0.3">
      <c r="A8730"/>
      <c r="B8730"/>
      <c r="C8730"/>
      <c r="D8730" s="145"/>
      <c r="E8730" s="146"/>
      <c r="F8730" s="1"/>
      <c r="G8730"/>
    </row>
    <row r="8731" spans="1:7" x14ac:dyDescent="0.3">
      <c r="A8731"/>
      <c r="B8731"/>
      <c r="C8731"/>
      <c r="D8731" s="145"/>
      <c r="E8731" s="146"/>
      <c r="F8731" s="1"/>
      <c r="G8731"/>
    </row>
    <row r="8732" spans="1:7" x14ac:dyDescent="0.3">
      <c r="A8732"/>
      <c r="B8732"/>
      <c r="C8732"/>
      <c r="D8732" s="145"/>
      <c r="E8732" s="146"/>
      <c r="F8732" s="1"/>
      <c r="G8732"/>
    </row>
    <row r="8733" spans="1:7" x14ac:dyDescent="0.3">
      <c r="A8733"/>
      <c r="B8733"/>
      <c r="C8733"/>
      <c r="D8733" s="145"/>
      <c r="E8733" s="146"/>
      <c r="F8733" s="1"/>
      <c r="G8733"/>
    </row>
    <row r="8734" spans="1:7" x14ac:dyDescent="0.3">
      <c r="A8734"/>
      <c r="B8734"/>
      <c r="C8734"/>
      <c r="D8734" s="145"/>
      <c r="E8734" s="146"/>
      <c r="F8734" s="1"/>
      <c r="G8734"/>
    </row>
    <row r="8735" spans="1:7" x14ac:dyDescent="0.3">
      <c r="A8735"/>
      <c r="B8735"/>
      <c r="C8735"/>
      <c r="D8735" s="145"/>
      <c r="E8735" s="146"/>
      <c r="F8735" s="1"/>
      <c r="G8735"/>
    </row>
    <row r="8736" spans="1:7" x14ac:dyDescent="0.3">
      <c r="A8736"/>
      <c r="B8736"/>
      <c r="C8736"/>
      <c r="D8736" s="145"/>
      <c r="E8736" s="146"/>
      <c r="F8736" s="1"/>
      <c r="G8736"/>
    </row>
    <row r="8737" spans="1:7" x14ac:dyDescent="0.3">
      <c r="A8737"/>
      <c r="B8737"/>
      <c r="C8737"/>
      <c r="D8737" s="145"/>
      <c r="E8737" s="146"/>
      <c r="F8737" s="1"/>
      <c r="G8737"/>
    </row>
    <row r="8738" spans="1:7" x14ac:dyDescent="0.3">
      <c r="A8738"/>
      <c r="B8738"/>
      <c r="C8738"/>
      <c r="D8738" s="145"/>
      <c r="E8738" s="146"/>
      <c r="F8738" s="1"/>
      <c r="G8738"/>
    </row>
    <row r="8739" spans="1:7" x14ac:dyDescent="0.3">
      <c r="A8739"/>
      <c r="B8739"/>
      <c r="C8739"/>
      <c r="D8739" s="145"/>
      <c r="E8739" s="146"/>
      <c r="F8739" s="1"/>
      <c r="G8739"/>
    </row>
    <row r="8740" spans="1:7" x14ac:dyDescent="0.3">
      <c r="A8740"/>
      <c r="B8740"/>
      <c r="C8740"/>
      <c r="D8740" s="145"/>
      <c r="E8740" s="146"/>
      <c r="F8740" s="1"/>
      <c r="G8740"/>
    </row>
    <row r="8741" spans="1:7" x14ac:dyDescent="0.3">
      <c r="A8741"/>
      <c r="B8741"/>
      <c r="C8741"/>
      <c r="D8741" s="145"/>
      <c r="E8741" s="146"/>
      <c r="F8741" s="1"/>
      <c r="G8741"/>
    </row>
    <row r="8742" spans="1:7" x14ac:dyDescent="0.3">
      <c r="A8742"/>
      <c r="B8742"/>
      <c r="C8742"/>
      <c r="D8742" s="145"/>
      <c r="E8742" s="146"/>
      <c r="F8742" s="1"/>
      <c r="G8742"/>
    </row>
    <row r="8743" spans="1:7" x14ac:dyDescent="0.3">
      <c r="A8743"/>
      <c r="B8743"/>
      <c r="C8743"/>
      <c r="D8743" s="145"/>
      <c r="E8743" s="146"/>
      <c r="F8743" s="1"/>
      <c r="G8743"/>
    </row>
    <row r="8744" spans="1:7" x14ac:dyDescent="0.3">
      <c r="A8744"/>
      <c r="B8744"/>
      <c r="C8744"/>
      <c r="D8744" s="145"/>
      <c r="E8744" s="146"/>
      <c r="F8744" s="1"/>
      <c r="G8744"/>
    </row>
    <row r="8745" spans="1:7" x14ac:dyDescent="0.3">
      <c r="A8745"/>
      <c r="B8745"/>
      <c r="C8745"/>
      <c r="D8745" s="145"/>
      <c r="E8745" s="146"/>
      <c r="F8745" s="1"/>
      <c r="G8745"/>
    </row>
    <row r="8746" spans="1:7" x14ac:dyDescent="0.3">
      <c r="A8746"/>
      <c r="B8746"/>
      <c r="C8746"/>
      <c r="D8746" s="145"/>
      <c r="E8746" s="146"/>
      <c r="F8746" s="1"/>
      <c r="G8746"/>
    </row>
    <row r="8747" spans="1:7" x14ac:dyDescent="0.3">
      <c r="A8747"/>
      <c r="B8747"/>
      <c r="C8747"/>
      <c r="D8747" s="145"/>
      <c r="E8747" s="146"/>
      <c r="F8747" s="1"/>
      <c r="G8747"/>
    </row>
    <row r="8748" spans="1:7" x14ac:dyDescent="0.3">
      <c r="A8748"/>
      <c r="B8748"/>
      <c r="C8748"/>
      <c r="D8748" s="145"/>
      <c r="E8748" s="146"/>
      <c r="F8748" s="1"/>
      <c r="G8748"/>
    </row>
    <row r="8749" spans="1:7" x14ac:dyDescent="0.3">
      <c r="A8749"/>
      <c r="B8749"/>
      <c r="C8749"/>
      <c r="D8749" s="145"/>
      <c r="E8749" s="146"/>
      <c r="F8749" s="1"/>
      <c r="G8749"/>
    </row>
    <row r="8750" spans="1:7" x14ac:dyDescent="0.3">
      <c r="A8750"/>
      <c r="B8750"/>
      <c r="C8750"/>
      <c r="D8750" s="145"/>
      <c r="E8750" s="146"/>
      <c r="F8750" s="1"/>
      <c r="G8750"/>
    </row>
    <row r="8751" spans="1:7" x14ac:dyDescent="0.3">
      <c r="A8751"/>
      <c r="B8751"/>
      <c r="C8751"/>
      <c r="D8751" s="145"/>
      <c r="E8751" s="146"/>
      <c r="F8751" s="1"/>
      <c r="G8751"/>
    </row>
    <row r="8752" spans="1:7" x14ac:dyDescent="0.3">
      <c r="A8752"/>
      <c r="B8752"/>
      <c r="C8752"/>
      <c r="D8752" s="145"/>
      <c r="E8752" s="146"/>
      <c r="F8752" s="1"/>
      <c r="G8752"/>
    </row>
    <row r="8753" spans="1:7" x14ac:dyDescent="0.3">
      <c r="A8753"/>
      <c r="B8753"/>
      <c r="C8753"/>
      <c r="D8753" s="145"/>
      <c r="E8753" s="146"/>
      <c r="F8753" s="1"/>
      <c r="G8753"/>
    </row>
    <row r="8754" spans="1:7" x14ac:dyDescent="0.3">
      <c r="A8754"/>
      <c r="B8754"/>
      <c r="C8754"/>
      <c r="D8754" s="145"/>
      <c r="E8754" s="146"/>
      <c r="F8754" s="1"/>
      <c r="G8754"/>
    </row>
    <row r="8755" spans="1:7" x14ac:dyDescent="0.3">
      <c r="A8755"/>
      <c r="B8755"/>
      <c r="C8755"/>
      <c r="D8755" s="145"/>
      <c r="E8755" s="146"/>
      <c r="F8755" s="1"/>
      <c r="G8755"/>
    </row>
    <row r="8756" spans="1:7" x14ac:dyDescent="0.3">
      <c r="A8756"/>
      <c r="B8756"/>
      <c r="C8756"/>
      <c r="D8756" s="145"/>
      <c r="E8756" s="146"/>
      <c r="F8756" s="1"/>
      <c r="G8756"/>
    </row>
    <row r="8757" spans="1:7" x14ac:dyDescent="0.3">
      <c r="A8757"/>
      <c r="B8757"/>
      <c r="C8757"/>
      <c r="D8757" s="145"/>
      <c r="E8757" s="146"/>
      <c r="F8757" s="1"/>
      <c r="G8757"/>
    </row>
    <row r="8758" spans="1:7" x14ac:dyDescent="0.3">
      <c r="A8758"/>
      <c r="B8758"/>
      <c r="C8758"/>
      <c r="D8758" s="145"/>
      <c r="E8758" s="146"/>
      <c r="F8758" s="1"/>
      <c r="G8758"/>
    </row>
    <row r="8759" spans="1:7" x14ac:dyDescent="0.3">
      <c r="A8759"/>
      <c r="B8759"/>
      <c r="C8759"/>
      <c r="D8759" s="145"/>
      <c r="E8759" s="146"/>
      <c r="F8759" s="1"/>
      <c r="G8759"/>
    </row>
    <row r="8760" spans="1:7" x14ac:dyDescent="0.3">
      <c r="A8760"/>
      <c r="B8760"/>
      <c r="C8760"/>
      <c r="D8760" s="145"/>
      <c r="E8760" s="146"/>
      <c r="F8760" s="1"/>
      <c r="G8760"/>
    </row>
    <row r="8761" spans="1:7" x14ac:dyDescent="0.3">
      <c r="A8761"/>
      <c r="B8761"/>
      <c r="C8761"/>
      <c r="D8761" s="145"/>
      <c r="E8761" s="146"/>
      <c r="F8761" s="1"/>
      <c r="G8761"/>
    </row>
    <row r="8762" spans="1:7" x14ac:dyDescent="0.3">
      <c r="A8762"/>
      <c r="B8762"/>
      <c r="C8762"/>
      <c r="D8762" s="145"/>
      <c r="E8762" s="146"/>
      <c r="F8762" s="1"/>
      <c r="G8762"/>
    </row>
    <row r="8763" spans="1:7" x14ac:dyDescent="0.3">
      <c r="A8763"/>
      <c r="B8763"/>
      <c r="C8763"/>
      <c r="D8763" s="145"/>
      <c r="E8763" s="146"/>
      <c r="F8763" s="1"/>
      <c r="G8763"/>
    </row>
    <row r="8764" spans="1:7" x14ac:dyDescent="0.3">
      <c r="A8764"/>
      <c r="B8764"/>
      <c r="C8764"/>
      <c r="D8764" s="145"/>
      <c r="E8764" s="146"/>
      <c r="F8764" s="1"/>
      <c r="G8764"/>
    </row>
    <row r="8765" spans="1:7" x14ac:dyDescent="0.3">
      <c r="A8765"/>
      <c r="B8765"/>
      <c r="C8765"/>
      <c r="D8765" s="145"/>
      <c r="E8765" s="146"/>
      <c r="F8765" s="1"/>
      <c r="G8765"/>
    </row>
    <row r="8766" spans="1:7" x14ac:dyDescent="0.3">
      <c r="A8766"/>
      <c r="B8766"/>
      <c r="C8766"/>
      <c r="D8766" s="145"/>
      <c r="E8766" s="146"/>
      <c r="F8766" s="1"/>
      <c r="G8766"/>
    </row>
    <row r="8767" spans="1:7" x14ac:dyDescent="0.3">
      <c r="A8767"/>
      <c r="B8767"/>
      <c r="C8767"/>
      <c r="D8767" s="145"/>
      <c r="E8767" s="146"/>
      <c r="F8767" s="1"/>
      <c r="G8767"/>
    </row>
    <row r="8768" spans="1:7" x14ac:dyDescent="0.3">
      <c r="A8768"/>
      <c r="B8768"/>
      <c r="C8768"/>
      <c r="D8768" s="145"/>
      <c r="E8768" s="146"/>
      <c r="F8768" s="1"/>
      <c r="G8768"/>
    </row>
    <row r="8769" spans="1:7" x14ac:dyDescent="0.3">
      <c r="A8769"/>
      <c r="B8769"/>
      <c r="C8769"/>
      <c r="D8769" s="145"/>
      <c r="E8769" s="146"/>
      <c r="F8769" s="1"/>
      <c r="G8769"/>
    </row>
    <row r="8770" spans="1:7" x14ac:dyDescent="0.3">
      <c r="A8770"/>
      <c r="B8770"/>
      <c r="C8770"/>
      <c r="D8770" s="145"/>
      <c r="E8770" s="146"/>
      <c r="F8770" s="1"/>
      <c r="G8770"/>
    </row>
    <row r="8771" spans="1:7" x14ac:dyDescent="0.3">
      <c r="A8771"/>
      <c r="B8771"/>
      <c r="C8771"/>
      <c r="D8771" s="145"/>
      <c r="E8771" s="146"/>
      <c r="F8771" s="1"/>
      <c r="G8771"/>
    </row>
    <row r="8772" spans="1:7" x14ac:dyDescent="0.3">
      <c r="A8772"/>
      <c r="B8772"/>
      <c r="C8772"/>
      <c r="D8772" s="145"/>
      <c r="E8772" s="146"/>
      <c r="F8772" s="1"/>
      <c r="G8772"/>
    </row>
    <row r="8773" spans="1:7" x14ac:dyDescent="0.3">
      <c r="A8773"/>
      <c r="B8773"/>
      <c r="C8773"/>
      <c r="D8773" s="145"/>
      <c r="E8773" s="146"/>
      <c r="F8773" s="1"/>
      <c r="G8773"/>
    </row>
    <row r="8774" spans="1:7" x14ac:dyDescent="0.3">
      <c r="A8774"/>
      <c r="B8774"/>
      <c r="C8774"/>
      <c r="D8774" s="145"/>
      <c r="E8774" s="146"/>
      <c r="F8774" s="1"/>
      <c r="G8774"/>
    </row>
    <row r="8775" spans="1:7" x14ac:dyDescent="0.3">
      <c r="A8775"/>
      <c r="B8775"/>
      <c r="C8775"/>
      <c r="D8775" s="145"/>
      <c r="E8775" s="146"/>
      <c r="F8775" s="1"/>
      <c r="G8775"/>
    </row>
    <row r="8776" spans="1:7" x14ac:dyDescent="0.3">
      <c r="A8776"/>
      <c r="B8776"/>
      <c r="C8776"/>
      <c r="D8776" s="145"/>
      <c r="E8776" s="146"/>
      <c r="F8776" s="1"/>
      <c r="G8776"/>
    </row>
    <row r="8777" spans="1:7" x14ac:dyDescent="0.3">
      <c r="A8777"/>
      <c r="B8777"/>
      <c r="C8777"/>
      <c r="D8777" s="145"/>
      <c r="E8777" s="146"/>
      <c r="F8777" s="1"/>
      <c r="G8777"/>
    </row>
    <row r="8778" spans="1:7" x14ac:dyDescent="0.3">
      <c r="A8778"/>
      <c r="B8778"/>
      <c r="C8778"/>
      <c r="D8778" s="145"/>
      <c r="E8778" s="146"/>
      <c r="F8778" s="1"/>
      <c r="G8778"/>
    </row>
    <row r="8779" spans="1:7" x14ac:dyDescent="0.3">
      <c r="A8779"/>
      <c r="B8779"/>
      <c r="C8779"/>
      <c r="D8779" s="145"/>
      <c r="E8779" s="146"/>
      <c r="F8779" s="1"/>
      <c r="G8779"/>
    </row>
    <row r="8780" spans="1:7" x14ac:dyDescent="0.3">
      <c r="A8780"/>
      <c r="B8780"/>
      <c r="C8780"/>
      <c r="D8780" s="145"/>
      <c r="E8780" s="146"/>
      <c r="F8780" s="1"/>
      <c r="G8780"/>
    </row>
    <row r="8781" spans="1:7" x14ac:dyDescent="0.3">
      <c r="A8781"/>
      <c r="B8781"/>
      <c r="C8781"/>
      <c r="D8781" s="145"/>
      <c r="E8781" s="146"/>
      <c r="F8781" s="1"/>
      <c r="G8781"/>
    </row>
    <row r="8782" spans="1:7" x14ac:dyDescent="0.3">
      <c r="A8782"/>
      <c r="B8782"/>
      <c r="C8782"/>
      <c r="D8782" s="145"/>
      <c r="E8782" s="146"/>
      <c r="F8782" s="1"/>
      <c r="G8782"/>
    </row>
    <row r="8783" spans="1:7" x14ac:dyDescent="0.3">
      <c r="A8783"/>
      <c r="B8783"/>
      <c r="C8783"/>
      <c r="D8783" s="145"/>
      <c r="E8783" s="146"/>
      <c r="F8783" s="1"/>
      <c r="G8783"/>
    </row>
    <row r="8784" spans="1:7" x14ac:dyDescent="0.3">
      <c r="A8784"/>
      <c r="B8784"/>
      <c r="C8784"/>
      <c r="D8784" s="145"/>
      <c r="E8784" s="146"/>
      <c r="F8784" s="1"/>
      <c r="G8784"/>
    </row>
    <row r="8785" spans="1:7" x14ac:dyDescent="0.3">
      <c r="A8785"/>
      <c r="B8785"/>
      <c r="C8785"/>
      <c r="D8785" s="145"/>
      <c r="E8785" s="146"/>
      <c r="F8785" s="1"/>
      <c r="G8785"/>
    </row>
    <row r="8786" spans="1:7" x14ac:dyDescent="0.3">
      <c r="A8786"/>
      <c r="B8786"/>
      <c r="C8786"/>
      <c r="D8786" s="145"/>
      <c r="E8786" s="146"/>
      <c r="F8786" s="1"/>
      <c r="G8786"/>
    </row>
    <row r="8787" spans="1:7" x14ac:dyDescent="0.3">
      <c r="A8787"/>
      <c r="B8787"/>
      <c r="C8787"/>
      <c r="D8787" s="145"/>
      <c r="E8787" s="146"/>
      <c r="F8787" s="1"/>
      <c r="G8787"/>
    </row>
    <row r="8788" spans="1:7" x14ac:dyDescent="0.3">
      <c r="A8788"/>
      <c r="B8788"/>
      <c r="C8788"/>
      <c r="D8788" s="145"/>
      <c r="E8788" s="146"/>
      <c r="F8788" s="1"/>
      <c r="G8788"/>
    </row>
    <row r="8789" spans="1:7" x14ac:dyDescent="0.3">
      <c r="A8789"/>
      <c r="B8789"/>
      <c r="C8789"/>
      <c r="D8789" s="145"/>
      <c r="E8789" s="146"/>
      <c r="F8789" s="1"/>
      <c r="G8789"/>
    </row>
    <row r="8790" spans="1:7" x14ac:dyDescent="0.3">
      <c r="A8790"/>
      <c r="B8790"/>
      <c r="C8790"/>
      <c r="D8790" s="145"/>
      <c r="E8790" s="146"/>
      <c r="F8790" s="1"/>
      <c r="G8790"/>
    </row>
    <row r="8791" spans="1:7" x14ac:dyDescent="0.3">
      <c r="A8791"/>
      <c r="B8791"/>
      <c r="C8791"/>
      <c r="D8791" s="145"/>
      <c r="E8791" s="146"/>
      <c r="F8791" s="1"/>
      <c r="G8791"/>
    </row>
    <row r="8792" spans="1:7" x14ac:dyDescent="0.3">
      <c r="A8792"/>
      <c r="B8792"/>
      <c r="C8792"/>
      <c r="D8792" s="145"/>
      <c r="E8792" s="146"/>
      <c r="F8792" s="1"/>
      <c r="G8792"/>
    </row>
    <row r="8793" spans="1:7" x14ac:dyDescent="0.3">
      <c r="A8793"/>
      <c r="B8793"/>
      <c r="C8793"/>
      <c r="D8793" s="145"/>
      <c r="E8793" s="146"/>
      <c r="F8793" s="1"/>
      <c r="G8793"/>
    </row>
    <row r="8794" spans="1:7" x14ac:dyDescent="0.3">
      <c r="A8794"/>
      <c r="B8794"/>
      <c r="C8794"/>
      <c r="D8794" s="145"/>
      <c r="E8794" s="146"/>
      <c r="F8794" s="1"/>
      <c r="G8794"/>
    </row>
    <row r="8795" spans="1:7" x14ac:dyDescent="0.3">
      <c r="A8795"/>
      <c r="B8795"/>
      <c r="C8795"/>
      <c r="D8795" s="145"/>
      <c r="E8795" s="146"/>
      <c r="F8795" s="1"/>
      <c r="G8795"/>
    </row>
    <row r="8796" spans="1:7" x14ac:dyDescent="0.3">
      <c r="A8796"/>
      <c r="B8796"/>
      <c r="C8796"/>
      <c r="D8796" s="145"/>
      <c r="E8796" s="146"/>
      <c r="F8796" s="1"/>
      <c r="G8796"/>
    </row>
    <row r="8797" spans="1:7" x14ac:dyDescent="0.3">
      <c r="A8797"/>
      <c r="B8797"/>
      <c r="C8797"/>
      <c r="D8797" s="145"/>
      <c r="E8797" s="146"/>
      <c r="F8797" s="1"/>
      <c r="G8797"/>
    </row>
    <row r="8798" spans="1:7" x14ac:dyDescent="0.3">
      <c r="A8798"/>
      <c r="B8798"/>
      <c r="C8798"/>
      <c r="D8798" s="145"/>
      <c r="E8798" s="146"/>
      <c r="F8798" s="1"/>
      <c r="G8798"/>
    </row>
    <row r="8799" spans="1:7" x14ac:dyDescent="0.3">
      <c r="A8799"/>
      <c r="B8799"/>
      <c r="C8799"/>
      <c r="D8799" s="145"/>
      <c r="E8799" s="146"/>
      <c r="F8799" s="1"/>
      <c r="G8799"/>
    </row>
    <row r="8800" spans="1:7" x14ac:dyDescent="0.3">
      <c r="A8800"/>
      <c r="B8800"/>
      <c r="C8800"/>
      <c r="D8800" s="145"/>
      <c r="E8800" s="146"/>
      <c r="F8800" s="1"/>
      <c r="G8800"/>
    </row>
    <row r="8801" spans="1:7" x14ac:dyDescent="0.3">
      <c r="A8801"/>
      <c r="B8801"/>
      <c r="C8801"/>
      <c r="D8801" s="145"/>
      <c r="E8801" s="146"/>
      <c r="F8801" s="1"/>
      <c r="G8801"/>
    </row>
    <row r="8802" spans="1:7" x14ac:dyDescent="0.3">
      <c r="A8802"/>
      <c r="B8802"/>
      <c r="C8802"/>
      <c r="D8802" s="145"/>
      <c r="E8802" s="146"/>
      <c r="F8802" s="1"/>
      <c r="G8802"/>
    </row>
    <row r="8803" spans="1:7" x14ac:dyDescent="0.3">
      <c r="A8803"/>
      <c r="B8803"/>
      <c r="C8803"/>
      <c r="D8803" s="145"/>
      <c r="E8803" s="146"/>
      <c r="F8803" s="1"/>
      <c r="G8803"/>
    </row>
    <row r="8804" spans="1:7" x14ac:dyDescent="0.3">
      <c r="A8804"/>
      <c r="B8804"/>
      <c r="C8804"/>
      <c r="D8804" s="145"/>
      <c r="E8804" s="146"/>
      <c r="F8804" s="1"/>
      <c r="G8804"/>
    </row>
    <row r="8805" spans="1:7" x14ac:dyDescent="0.3">
      <c r="A8805"/>
      <c r="B8805"/>
      <c r="C8805"/>
      <c r="D8805" s="145"/>
      <c r="E8805" s="146"/>
      <c r="F8805" s="1"/>
      <c r="G8805"/>
    </row>
    <row r="8806" spans="1:7" x14ac:dyDescent="0.3">
      <c r="A8806"/>
      <c r="B8806"/>
      <c r="C8806"/>
      <c r="D8806" s="145"/>
      <c r="E8806" s="146"/>
      <c r="F8806" s="1"/>
      <c r="G8806"/>
    </row>
    <row r="8807" spans="1:7" x14ac:dyDescent="0.3">
      <c r="A8807"/>
      <c r="B8807"/>
      <c r="C8807"/>
      <c r="D8807" s="145"/>
      <c r="E8807" s="146"/>
      <c r="F8807" s="1"/>
      <c r="G8807"/>
    </row>
    <row r="8808" spans="1:7" x14ac:dyDescent="0.3">
      <c r="A8808"/>
      <c r="B8808"/>
      <c r="C8808"/>
      <c r="D8808" s="145"/>
      <c r="E8808" s="146"/>
      <c r="F8808" s="1"/>
      <c r="G8808"/>
    </row>
    <row r="8809" spans="1:7" x14ac:dyDescent="0.3">
      <c r="A8809"/>
      <c r="B8809"/>
      <c r="C8809"/>
      <c r="D8809" s="145"/>
      <c r="E8809" s="146"/>
      <c r="F8809" s="1"/>
      <c r="G8809"/>
    </row>
    <row r="8810" spans="1:7" x14ac:dyDescent="0.3">
      <c r="A8810"/>
      <c r="B8810"/>
      <c r="C8810"/>
      <c r="D8810" s="145"/>
      <c r="E8810" s="146"/>
      <c r="F8810" s="1"/>
      <c r="G8810"/>
    </row>
    <row r="8811" spans="1:7" x14ac:dyDescent="0.3">
      <c r="A8811"/>
      <c r="B8811"/>
      <c r="C8811"/>
      <c r="D8811" s="145"/>
      <c r="E8811" s="146"/>
      <c r="F8811" s="1"/>
      <c r="G8811"/>
    </row>
    <row r="8812" spans="1:7" x14ac:dyDescent="0.3">
      <c r="A8812"/>
      <c r="B8812"/>
      <c r="C8812"/>
      <c r="D8812" s="145"/>
      <c r="E8812" s="146"/>
      <c r="F8812" s="1"/>
      <c r="G8812"/>
    </row>
    <row r="8813" spans="1:7" x14ac:dyDescent="0.3">
      <c r="A8813"/>
      <c r="B8813"/>
      <c r="C8813"/>
      <c r="D8813" s="145"/>
      <c r="E8813" s="146"/>
      <c r="F8813" s="1"/>
      <c r="G8813"/>
    </row>
    <row r="8814" spans="1:7" x14ac:dyDescent="0.3">
      <c r="A8814"/>
      <c r="B8814"/>
      <c r="C8814"/>
      <c r="D8814" s="145"/>
      <c r="E8814" s="146"/>
      <c r="F8814" s="1"/>
      <c r="G8814"/>
    </row>
    <row r="8815" spans="1:7" x14ac:dyDescent="0.3">
      <c r="A8815"/>
      <c r="B8815"/>
      <c r="C8815"/>
      <c r="D8815" s="145"/>
      <c r="E8815" s="146"/>
      <c r="F8815" s="1"/>
      <c r="G8815"/>
    </row>
    <row r="8816" spans="1:7" x14ac:dyDescent="0.3">
      <c r="A8816"/>
      <c r="B8816"/>
      <c r="C8816"/>
      <c r="D8816" s="145"/>
      <c r="E8816" s="146"/>
      <c r="F8816" s="1"/>
      <c r="G8816"/>
    </row>
    <row r="8817" spans="1:7" x14ac:dyDescent="0.3">
      <c r="A8817"/>
      <c r="B8817"/>
      <c r="C8817"/>
      <c r="D8817" s="145"/>
      <c r="E8817" s="146"/>
      <c r="F8817" s="1"/>
      <c r="G8817"/>
    </row>
    <row r="8818" spans="1:7" x14ac:dyDescent="0.3">
      <c r="A8818"/>
      <c r="B8818"/>
      <c r="C8818"/>
      <c r="D8818" s="145"/>
      <c r="E8818" s="146"/>
      <c r="F8818" s="1"/>
      <c r="G8818"/>
    </row>
    <row r="8819" spans="1:7" x14ac:dyDescent="0.3">
      <c r="A8819"/>
      <c r="B8819"/>
      <c r="C8819"/>
      <c r="D8819" s="145"/>
      <c r="E8819" s="146"/>
      <c r="F8819" s="1"/>
      <c r="G8819"/>
    </row>
    <row r="8820" spans="1:7" x14ac:dyDescent="0.3">
      <c r="A8820"/>
      <c r="B8820"/>
      <c r="C8820"/>
      <c r="D8820" s="145"/>
      <c r="E8820" s="146"/>
      <c r="F8820" s="1"/>
      <c r="G8820"/>
    </row>
    <row r="8821" spans="1:7" x14ac:dyDescent="0.3">
      <c r="A8821"/>
      <c r="B8821"/>
      <c r="C8821"/>
      <c r="D8821" s="145"/>
      <c r="E8821" s="146"/>
      <c r="F8821" s="1"/>
      <c r="G8821"/>
    </row>
    <row r="8822" spans="1:7" x14ac:dyDescent="0.3">
      <c r="A8822"/>
      <c r="B8822"/>
      <c r="C8822"/>
      <c r="D8822" s="145"/>
      <c r="E8822" s="146"/>
      <c r="F8822" s="1"/>
      <c r="G8822"/>
    </row>
    <row r="8823" spans="1:7" x14ac:dyDescent="0.3">
      <c r="A8823"/>
      <c r="B8823"/>
      <c r="C8823"/>
      <c r="D8823" s="145"/>
      <c r="E8823" s="146"/>
      <c r="F8823" s="1"/>
      <c r="G8823"/>
    </row>
    <row r="8824" spans="1:7" x14ac:dyDescent="0.3">
      <c r="A8824"/>
      <c r="B8824"/>
      <c r="C8824"/>
      <c r="D8824" s="145"/>
      <c r="E8824" s="146"/>
      <c r="F8824" s="1"/>
      <c r="G8824"/>
    </row>
    <row r="8825" spans="1:7" x14ac:dyDescent="0.3">
      <c r="A8825"/>
      <c r="B8825"/>
      <c r="C8825"/>
      <c r="D8825" s="145"/>
      <c r="E8825" s="146"/>
      <c r="F8825" s="1"/>
      <c r="G8825"/>
    </row>
    <row r="8826" spans="1:7" x14ac:dyDescent="0.3">
      <c r="A8826"/>
      <c r="B8826"/>
      <c r="C8826"/>
      <c r="D8826" s="145"/>
      <c r="E8826" s="146"/>
      <c r="F8826" s="1"/>
      <c r="G8826"/>
    </row>
    <row r="8827" spans="1:7" x14ac:dyDescent="0.3">
      <c r="A8827"/>
      <c r="B8827"/>
      <c r="C8827"/>
      <c r="D8827" s="145"/>
      <c r="E8827" s="146"/>
      <c r="F8827" s="1"/>
      <c r="G8827"/>
    </row>
    <row r="8828" spans="1:7" x14ac:dyDescent="0.3">
      <c r="A8828"/>
      <c r="B8828"/>
      <c r="C8828"/>
      <c r="D8828" s="145"/>
      <c r="E8828" s="146"/>
      <c r="F8828" s="1"/>
      <c r="G8828"/>
    </row>
    <row r="8829" spans="1:7" x14ac:dyDescent="0.3">
      <c r="A8829"/>
      <c r="B8829"/>
      <c r="C8829"/>
      <c r="D8829" s="145"/>
      <c r="E8829" s="146"/>
      <c r="F8829" s="1"/>
      <c r="G8829"/>
    </row>
    <row r="8830" spans="1:7" x14ac:dyDescent="0.3">
      <c r="A8830"/>
      <c r="B8830"/>
      <c r="C8830"/>
      <c r="D8830" s="145"/>
      <c r="E8830" s="146"/>
      <c r="F8830" s="1"/>
      <c r="G8830"/>
    </row>
    <row r="8831" spans="1:7" x14ac:dyDescent="0.3">
      <c r="A8831"/>
      <c r="B8831"/>
      <c r="C8831"/>
      <c r="D8831" s="145"/>
      <c r="E8831" s="146"/>
      <c r="F8831" s="1"/>
      <c r="G8831"/>
    </row>
    <row r="8832" spans="1:7" x14ac:dyDescent="0.3">
      <c r="A8832"/>
      <c r="B8832"/>
      <c r="C8832"/>
      <c r="D8832" s="145"/>
      <c r="E8832" s="146"/>
      <c r="F8832" s="1"/>
      <c r="G8832"/>
    </row>
    <row r="8833" spans="1:7" x14ac:dyDescent="0.3">
      <c r="A8833"/>
      <c r="B8833"/>
      <c r="C8833"/>
      <c r="D8833" s="145"/>
      <c r="E8833" s="146"/>
      <c r="F8833" s="1"/>
      <c r="G8833"/>
    </row>
    <row r="8834" spans="1:7" x14ac:dyDescent="0.3">
      <c r="A8834"/>
      <c r="B8834"/>
      <c r="C8834"/>
      <c r="D8834" s="145"/>
      <c r="E8834" s="146"/>
      <c r="F8834" s="1"/>
      <c r="G8834"/>
    </row>
    <row r="8835" spans="1:7" x14ac:dyDescent="0.3">
      <c r="A8835"/>
      <c r="B8835"/>
      <c r="C8835"/>
      <c r="D8835" s="145"/>
      <c r="E8835" s="146"/>
      <c r="F8835" s="1"/>
      <c r="G8835"/>
    </row>
    <row r="8836" spans="1:7" x14ac:dyDescent="0.3">
      <c r="A8836"/>
      <c r="B8836"/>
      <c r="C8836"/>
      <c r="D8836" s="145"/>
      <c r="E8836" s="146"/>
      <c r="F8836" s="1"/>
      <c r="G8836"/>
    </row>
    <row r="8837" spans="1:7" x14ac:dyDescent="0.3">
      <c r="A8837"/>
      <c r="B8837"/>
      <c r="C8837"/>
      <c r="D8837" s="145"/>
      <c r="E8837" s="146"/>
      <c r="F8837" s="1"/>
      <c r="G8837"/>
    </row>
    <row r="8838" spans="1:7" x14ac:dyDescent="0.3">
      <c r="A8838"/>
      <c r="B8838"/>
      <c r="C8838"/>
      <c r="D8838" s="145"/>
      <c r="E8838" s="146"/>
      <c r="F8838" s="1"/>
      <c r="G8838"/>
    </row>
    <row r="8839" spans="1:7" x14ac:dyDescent="0.3">
      <c r="A8839"/>
      <c r="B8839"/>
      <c r="C8839"/>
      <c r="D8839" s="145"/>
      <c r="E8839" s="146"/>
      <c r="F8839" s="1"/>
      <c r="G8839"/>
    </row>
    <row r="8840" spans="1:7" x14ac:dyDescent="0.3">
      <c r="A8840"/>
      <c r="B8840"/>
      <c r="C8840"/>
      <c r="D8840" s="145"/>
      <c r="E8840" s="146"/>
      <c r="F8840" s="1"/>
      <c r="G8840"/>
    </row>
    <row r="8841" spans="1:7" x14ac:dyDescent="0.3">
      <c r="A8841"/>
      <c r="B8841"/>
      <c r="C8841"/>
      <c r="D8841" s="145"/>
      <c r="E8841" s="146"/>
      <c r="F8841" s="1"/>
      <c r="G8841"/>
    </row>
    <row r="8842" spans="1:7" x14ac:dyDescent="0.3">
      <c r="A8842"/>
      <c r="B8842"/>
      <c r="C8842"/>
      <c r="D8842" s="145"/>
      <c r="E8842" s="146"/>
      <c r="F8842" s="1"/>
      <c r="G8842"/>
    </row>
    <row r="8843" spans="1:7" x14ac:dyDescent="0.3">
      <c r="A8843"/>
      <c r="B8843"/>
      <c r="C8843"/>
      <c r="D8843" s="145"/>
      <c r="E8843" s="146"/>
      <c r="F8843" s="1"/>
      <c r="G8843"/>
    </row>
    <row r="8844" spans="1:7" x14ac:dyDescent="0.3">
      <c r="A8844"/>
      <c r="B8844"/>
      <c r="C8844"/>
      <c r="D8844" s="145"/>
      <c r="E8844" s="146"/>
      <c r="F8844" s="1"/>
      <c r="G8844"/>
    </row>
    <row r="8845" spans="1:7" x14ac:dyDescent="0.3">
      <c r="A8845"/>
      <c r="B8845"/>
      <c r="C8845"/>
      <c r="D8845" s="145"/>
      <c r="E8845" s="146"/>
      <c r="F8845" s="1"/>
      <c r="G8845"/>
    </row>
    <row r="8846" spans="1:7" x14ac:dyDescent="0.3">
      <c r="A8846"/>
      <c r="B8846"/>
      <c r="C8846"/>
      <c r="D8846" s="145"/>
      <c r="E8846" s="146"/>
      <c r="F8846" s="1"/>
      <c r="G8846"/>
    </row>
    <row r="8847" spans="1:7" x14ac:dyDescent="0.3">
      <c r="A8847"/>
      <c r="B8847"/>
      <c r="C8847"/>
      <c r="D8847" s="145"/>
      <c r="E8847" s="146"/>
      <c r="F8847" s="1"/>
      <c r="G8847"/>
    </row>
    <row r="8848" spans="1:7" x14ac:dyDescent="0.3">
      <c r="A8848"/>
      <c r="B8848"/>
      <c r="C8848"/>
      <c r="D8848" s="145"/>
      <c r="E8848" s="146"/>
      <c r="F8848" s="1"/>
      <c r="G8848"/>
    </row>
    <row r="8849" spans="1:7" x14ac:dyDescent="0.3">
      <c r="A8849"/>
      <c r="B8849"/>
      <c r="C8849"/>
      <c r="D8849" s="145"/>
      <c r="E8849" s="146"/>
      <c r="F8849" s="1"/>
      <c r="G8849"/>
    </row>
    <row r="8850" spans="1:7" x14ac:dyDescent="0.3">
      <c r="A8850"/>
      <c r="B8850"/>
      <c r="C8850"/>
      <c r="D8850" s="145"/>
      <c r="E8850" s="146"/>
      <c r="F8850" s="1"/>
      <c r="G8850"/>
    </row>
    <row r="8851" spans="1:7" x14ac:dyDescent="0.3">
      <c r="A8851"/>
      <c r="B8851"/>
      <c r="C8851"/>
      <c r="D8851" s="145"/>
      <c r="E8851" s="146"/>
      <c r="F8851" s="1"/>
      <c r="G8851"/>
    </row>
    <row r="8852" spans="1:7" x14ac:dyDescent="0.3">
      <c r="A8852"/>
      <c r="B8852"/>
      <c r="C8852"/>
      <c r="D8852" s="145"/>
      <c r="E8852" s="146"/>
      <c r="F8852" s="1"/>
      <c r="G8852"/>
    </row>
    <row r="8853" spans="1:7" x14ac:dyDescent="0.3">
      <c r="A8853"/>
      <c r="B8853"/>
      <c r="C8853"/>
      <c r="D8853" s="145"/>
      <c r="E8853" s="146"/>
      <c r="F8853" s="1"/>
      <c r="G8853"/>
    </row>
    <row r="8854" spans="1:7" x14ac:dyDescent="0.3">
      <c r="A8854"/>
      <c r="B8854"/>
      <c r="C8854"/>
      <c r="D8854" s="145"/>
      <c r="E8854" s="146"/>
      <c r="F8854" s="1"/>
      <c r="G8854"/>
    </row>
    <row r="8855" spans="1:7" x14ac:dyDescent="0.3">
      <c r="A8855"/>
      <c r="B8855"/>
      <c r="C8855"/>
      <c r="D8855" s="145"/>
      <c r="E8855" s="146"/>
      <c r="F8855" s="1"/>
      <c r="G8855"/>
    </row>
    <row r="8856" spans="1:7" x14ac:dyDescent="0.3">
      <c r="A8856"/>
      <c r="B8856"/>
      <c r="C8856"/>
      <c r="D8856" s="145"/>
      <c r="E8856" s="146"/>
      <c r="F8856" s="1"/>
      <c r="G8856"/>
    </row>
    <row r="8857" spans="1:7" x14ac:dyDescent="0.3">
      <c r="A8857"/>
      <c r="B8857"/>
      <c r="C8857"/>
      <c r="D8857" s="145"/>
      <c r="E8857" s="146"/>
      <c r="F8857" s="1"/>
      <c r="G8857"/>
    </row>
    <row r="8858" spans="1:7" x14ac:dyDescent="0.3">
      <c r="A8858"/>
      <c r="B8858"/>
      <c r="C8858"/>
      <c r="D8858" s="145"/>
      <c r="E8858" s="146"/>
      <c r="F8858" s="1"/>
      <c r="G8858"/>
    </row>
    <row r="8859" spans="1:7" x14ac:dyDescent="0.3">
      <c r="A8859"/>
      <c r="B8859"/>
      <c r="C8859"/>
      <c r="D8859" s="145"/>
      <c r="E8859" s="146"/>
      <c r="F8859" s="1"/>
      <c r="G8859"/>
    </row>
    <row r="8860" spans="1:7" x14ac:dyDescent="0.3">
      <c r="A8860"/>
      <c r="B8860"/>
      <c r="C8860"/>
      <c r="D8860" s="145"/>
      <c r="E8860" s="146"/>
      <c r="F8860" s="1"/>
      <c r="G8860"/>
    </row>
    <row r="8861" spans="1:7" x14ac:dyDescent="0.3">
      <c r="A8861"/>
      <c r="B8861"/>
      <c r="C8861"/>
      <c r="D8861" s="145"/>
      <c r="E8861" s="146"/>
      <c r="F8861" s="1"/>
      <c r="G8861"/>
    </row>
    <row r="8862" spans="1:7" x14ac:dyDescent="0.3">
      <c r="A8862"/>
      <c r="B8862"/>
      <c r="C8862"/>
      <c r="D8862" s="145"/>
      <c r="E8862" s="146"/>
      <c r="F8862" s="1"/>
      <c r="G8862"/>
    </row>
    <row r="8863" spans="1:7" x14ac:dyDescent="0.3">
      <c r="A8863"/>
      <c r="B8863"/>
      <c r="C8863"/>
      <c r="D8863" s="145"/>
      <c r="E8863" s="146"/>
      <c r="F8863" s="1"/>
      <c r="G8863"/>
    </row>
    <row r="8864" spans="1:7" x14ac:dyDescent="0.3">
      <c r="A8864"/>
      <c r="B8864"/>
      <c r="C8864"/>
      <c r="D8864" s="145"/>
      <c r="E8864" s="146"/>
      <c r="F8864" s="1"/>
      <c r="G8864"/>
    </row>
    <row r="8865" spans="1:7" x14ac:dyDescent="0.3">
      <c r="A8865"/>
      <c r="B8865"/>
      <c r="C8865"/>
      <c r="D8865" s="145"/>
      <c r="E8865" s="146"/>
      <c r="F8865" s="1"/>
      <c r="G8865"/>
    </row>
    <row r="8866" spans="1:7" x14ac:dyDescent="0.3">
      <c r="A8866"/>
      <c r="B8866"/>
      <c r="C8866"/>
      <c r="D8866" s="145"/>
      <c r="E8866" s="146"/>
      <c r="F8866" s="1"/>
      <c r="G8866"/>
    </row>
    <row r="8867" spans="1:7" x14ac:dyDescent="0.3">
      <c r="A8867"/>
      <c r="B8867"/>
      <c r="C8867"/>
      <c r="D8867" s="145"/>
      <c r="E8867" s="146"/>
      <c r="F8867" s="1"/>
      <c r="G8867"/>
    </row>
    <row r="8868" spans="1:7" x14ac:dyDescent="0.3">
      <c r="A8868"/>
      <c r="B8868"/>
      <c r="C8868"/>
      <c r="D8868" s="145"/>
      <c r="E8868" s="146"/>
      <c r="F8868" s="1"/>
      <c r="G8868"/>
    </row>
    <row r="8869" spans="1:7" x14ac:dyDescent="0.3">
      <c r="A8869"/>
      <c r="B8869"/>
      <c r="C8869"/>
      <c r="D8869" s="145"/>
      <c r="E8869" s="146"/>
      <c r="F8869" s="1"/>
      <c r="G8869"/>
    </row>
    <row r="8870" spans="1:7" x14ac:dyDescent="0.3">
      <c r="A8870"/>
      <c r="B8870"/>
      <c r="C8870"/>
      <c r="D8870" s="145"/>
      <c r="E8870" s="146"/>
      <c r="F8870" s="1"/>
      <c r="G8870"/>
    </row>
    <row r="8871" spans="1:7" x14ac:dyDescent="0.3">
      <c r="A8871"/>
      <c r="B8871"/>
      <c r="C8871"/>
      <c r="D8871" s="145"/>
      <c r="E8871" s="146"/>
      <c r="F8871" s="1"/>
      <c r="G8871"/>
    </row>
    <row r="8872" spans="1:7" x14ac:dyDescent="0.3">
      <c r="A8872"/>
      <c r="B8872"/>
      <c r="C8872"/>
      <c r="D8872" s="145"/>
      <c r="E8872" s="146"/>
      <c r="F8872" s="1"/>
      <c r="G8872"/>
    </row>
    <row r="8873" spans="1:7" x14ac:dyDescent="0.3">
      <c r="A8873"/>
      <c r="B8873"/>
      <c r="C8873"/>
      <c r="D8873" s="145"/>
      <c r="E8873" s="146"/>
      <c r="F8873" s="1"/>
      <c r="G8873"/>
    </row>
    <row r="8874" spans="1:7" x14ac:dyDescent="0.3">
      <c r="A8874"/>
      <c r="B8874"/>
      <c r="C8874"/>
      <c r="D8874" s="145"/>
      <c r="E8874" s="146"/>
      <c r="F8874" s="1"/>
      <c r="G8874"/>
    </row>
    <row r="8875" spans="1:7" x14ac:dyDescent="0.3">
      <c r="A8875"/>
      <c r="B8875"/>
      <c r="C8875"/>
      <c r="D8875" s="145"/>
      <c r="E8875" s="146"/>
      <c r="F8875" s="1"/>
      <c r="G8875"/>
    </row>
    <row r="8876" spans="1:7" x14ac:dyDescent="0.3">
      <c r="A8876"/>
      <c r="B8876"/>
      <c r="C8876"/>
      <c r="D8876" s="145"/>
      <c r="E8876" s="146"/>
      <c r="F8876" s="1"/>
      <c r="G8876"/>
    </row>
    <row r="8877" spans="1:7" x14ac:dyDescent="0.3">
      <c r="A8877"/>
      <c r="B8877"/>
      <c r="C8877"/>
      <c r="D8877" s="145"/>
      <c r="E8877" s="146"/>
      <c r="F8877" s="1"/>
      <c r="G8877"/>
    </row>
    <row r="8878" spans="1:7" x14ac:dyDescent="0.3">
      <c r="A8878"/>
      <c r="B8878"/>
      <c r="C8878"/>
      <c r="D8878" s="145"/>
      <c r="E8878" s="146"/>
      <c r="F8878" s="1"/>
      <c r="G8878"/>
    </row>
    <row r="8879" spans="1:7" x14ac:dyDescent="0.3">
      <c r="A8879"/>
      <c r="B8879"/>
      <c r="C8879"/>
      <c r="D8879" s="145"/>
      <c r="E8879" s="146"/>
      <c r="F8879" s="1"/>
      <c r="G8879"/>
    </row>
    <row r="8880" spans="1:7" x14ac:dyDescent="0.3">
      <c r="A8880"/>
      <c r="B8880"/>
      <c r="C8880"/>
      <c r="D8880" s="145"/>
      <c r="E8880" s="146"/>
      <c r="F8880" s="1"/>
      <c r="G8880"/>
    </row>
    <row r="8881" spans="1:7" x14ac:dyDescent="0.3">
      <c r="A8881"/>
      <c r="B8881"/>
      <c r="C8881"/>
      <c r="D8881" s="145"/>
      <c r="E8881" s="146"/>
      <c r="F8881" s="1"/>
      <c r="G8881"/>
    </row>
    <row r="8882" spans="1:7" x14ac:dyDescent="0.3">
      <c r="A8882"/>
      <c r="B8882"/>
      <c r="C8882"/>
      <c r="D8882" s="145"/>
      <c r="E8882" s="146"/>
      <c r="F8882" s="1"/>
      <c r="G8882"/>
    </row>
    <row r="8883" spans="1:7" x14ac:dyDescent="0.3">
      <c r="A8883"/>
      <c r="B8883"/>
      <c r="C8883"/>
      <c r="D8883" s="145"/>
      <c r="E8883" s="146"/>
      <c r="F8883" s="1"/>
      <c r="G8883"/>
    </row>
    <row r="8884" spans="1:7" x14ac:dyDescent="0.3">
      <c r="A8884"/>
      <c r="B8884"/>
      <c r="C8884"/>
      <c r="D8884" s="145"/>
      <c r="E8884" s="146"/>
      <c r="F8884" s="1"/>
      <c r="G8884"/>
    </row>
    <row r="8885" spans="1:7" x14ac:dyDescent="0.3">
      <c r="A8885"/>
      <c r="B8885"/>
      <c r="C8885"/>
      <c r="D8885" s="145"/>
      <c r="E8885" s="146"/>
      <c r="F8885" s="1"/>
      <c r="G8885"/>
    </row>
    <row r="8886" spans="1:7" x14ac:dyDescent="0.3">
      <c r="A8886"/>
      <c r="B8886"/>
      <c r="C8886"/>
      <c r="D8886" s="145"/>
      <c r="E8886" s="146"/>
      <c r="F8886" s="1"/>
      <c r="G8886"/>
    </row>
    <row r="8887" spans="1:7" x14ac:dyDescent="0.3">
      <c r="A8887"/>
      <c r="B8887"/>
      <c r="C8887"/>
      <c r="D8887" s="145"/>
      <c r="E8887" s="146"/>
      <c r="F8887" s="1"/>
      <c r="G8887"/>
    </row>
    <row r="8888" spans="1:7" x14ac:dyDescent="0.3">
      <c r="A8888"/>
      <c r="B8888"/>
      <c r="C8888"/>
      <c r="D8888" s="145"/>
      <c r="E8888" s="146"/>
      <c r="F8888" s="1"/>
      <c r="G8888"/>
    </row>
    <row r="8889" spans="1:7" x14ac:dyDescent="0.3">
      <c r="A8889"/>
      <c r="B8889"/>
      <c r="C8889"/>
      <c r="D8889" s="145"/>
      <c r="E8889" s="146"/>
      <c r="F8889" s="1"/>
      <c r="G8889"/>
    </row>
    <row r="8890" spans="1:7" x14ac:dyDescent="0.3">
      <c r="A8890"/>
      <c r="B8890"/>
      <c r="C8890"/>
      <c r="D8890" s="145"/>
      <c r="E8890" s="146"/>
      <c r="F8890" s="1"/>
      <c r="G8890"/>
    </row>
    <row r="8891" spans="1:7" x14ac:dyDescent="0.3">
      <c r="A8891"/>
      <c r="B8891"/>
      <c r="C8891"/>
      <c r="D8891" s="145"/>
      <c r="E8891" s="146"/>
      <c r="F8891" s="1"/>
      <c r="G8891"/>
    </row>
    <row r="8892" spans="1:7" x14ac:dyDescent="0.3">
      <c r="A8892"/>
      <c r="B8892"/>
      <c r="C8892"/>
      <c r="D8892" s="145"/>
      <c r="E8892" s="146"/>
      <c r="F8892" s="1"/>
      <c r="G8892"/>
    </row>
    <row r="8893" spans="1:7" x14ac:dyDescent="0.3">
      <c r="A8893"/>
      <c r="B8893"/>
      <c r="C8893"/>
      <c r="D8893" s="145"/>
      <c r="E8893" s="146"/>
      <c r="F8893" s="1"/>
      <c r="G8893"/>
    </row>
    <row r="8894" spans="1:7" x14ac:dyDescent="0.3">
      <c r="A8894"/>
      <c r="B8894"/>
      <c r="C8894"/>
      <c r="D8894" s="145"/>
      <c r="E8894" s="146"/>
      <c r="F8894" s="1"/>
      <c r="G8894"/>
    </row>
    <row r="8895" spans="1:7" x14ac:dyDescent="0.3">
      <c r="A8895"/>
      <c r="B8895"/>
      <c r="C8895"/>
      <c r="D8895" s="145"/>
      <c r="E8895" s="146"/>
      <c r="F8895" s="1"/>
      <c r="G8895"/>
    </row>
    <row r="8896" spans="1:7" x14ac:dyDescent="0.3">
      <c r="A8896"/>
      <c r="B8896"/>
      <c r="C8896"/>
      <c r="D8896" s="145"/>
      <c r="E8896" s="146"/>
      <c r="F8896" s="1"/>
      <c r="G8896"/>
    </row>
    <row r="8897" spans="1:7" x14ac:dyDescent="0.3">
      <c r="A8897"/>
      <c r="B8897"/>
      <c r="C8897"/>
      <c r="D8897" s="145"/>
      <c r="E8897" s="146"/>
      <c r="F8897" s="1"/>
      <c r="G8897"/>
    </row>
    <row r="8898" spans="1:7" x14ac:dyDescent="0.3">
      <c r="A8898"/>
      <c r="B8898"/>
      <c r="C8898"/>
      <c r="D8898" s="145"/>
      <c r="E8898" s="146"/>
      <c r="F8898" s="1"/>
      <c r="G8898"/>
    </row>
    <row r="8899" spans="1:7" x14ac:dyDescent="0.3">
      <c r="A8899"/>
      <c r="B8899"/>
      <c r="C8899"/>
      <c r="D8899" s="145"/>
      <c r="E8899" s="146"/>
      <c r="F8899" s="1"/>
      <c r="G8899"/>
    </row>
    <row r="8900" spans="1:7" x14ac:dyDescent="0.3">
      <c r="A8900"/>
      <c r="B8900"/>
      <c r="C8900"/>
      <c r="D8900" s="145"/>
      <c r="E8900" s="146"/>
      <c r="F8900" s="1"/>
      <c r="G8900"/>
    </row>
    <row r="8901" spans="1:7" x14ac:dyDescent="0.3">
      <c r="A8901"/>
      <c r="B8901"/>
      <c r="C8901"/>
      <c r="D8901" s="145"/>
      <c r="E8901" s="146"/>
      <c r="F8901" s="1"/>
      <c r="G8901"/>
    </row>
    <row r="8902" spans="1:7" x14ac:dyDescent="0.3">
      <c r="A8902"/>
      <c r="B8902"/>
      <c r="C8902"/>
      <c r="D8902" s="145"/>
      <c r="E8902" s="146"/>
      <c r="F8902" s="1"/>
      <c r="G8902"/>
    </row>
    <row r="8903" spans="1:7" x14ac:dyDescent="0.3">
      <c r="A8903"/>
      <c r="B8903"/>
      <c r="C8903"/>
      <c r="D8903" s="145"/>
      <c r="E8903" s="146"/>
      <c r="F8903" s="1"/>
      <c r="G8903"/>
    </row>
    <row r="8904" spans="1:7" x14ac:dyDescent="0.3">
      <c r="A8904"/>
      <c r="B8904"/>
      <c r="C8904"/>
      <c r="D8904" s="145"/>
      <c r="E8904" s="146"/>
      <c r="F8904" s="1"/>
      <c r="G8904"/>
    </row>
    <row r="8905" spans="1:7" x14ac:dyDescent="0.3">
      <c r="A8905"/>
      <c r="B8905"/>
      <c r="C8905"/>
      <c r="D8905" s="145"/>
      <c r="E8905" s="146"/>
      <c r="F8905" s="1"/>
      <c r="G8905"/>
    </row>
    <row r="8906" spans="1:7" x14ac:dyDescent="0.3">
      <c r="A8906"/>
      <c r="B8906"/>
      <c r="C8906"/>
      <c r="D8906" s="145"/>
      <c r="E8906" s="146"/>
      <c r="F8906" s="1"/>
      <c r="G8906"/>
    </row>
    <row r="8907" spans="1:7" x14ac:dyDescent="0.3">
      <c r="A8907"/>
      <c r="B8907"/>
      <c r="C8907"/>
      <c r="D8907" s="145"/>
      <c r="E8907" s="146"/>
      <c r="F8907" s="1"/>
      <c r="G8907"/>
    </row>
    <row r="8908" spans="1:7" x14ac:dyDescent="0.3">
      <c r="A8908"/>
      <c r="B8908"/>
      <c r="C8908"/>
      <c r="D8908" s="145"/>
      <c r="E8908" s="146"/>
      <c r="F8908" s="1"/>
      <c r="G8908"/>
    </row>
    <row r="8909" spans="1:7" x14ac:dyDescent="0.3">
      <c r="A8909"/>
      <c r="B8909"/>
      <c r="C8909"/>
      <c r="D8909" s="145"/>
      <c r="E8909" s="146"/>
      <c r="F8909" s="1"/>
      <c r="G8909"/>
    </row>
    <row r="8910" spans="1:7" x14ac:dyDescent="0.3">
      <c r="A8910"/>
      <c r="B8910"/>
      <c r="C8910"/>
      <c r="D8910" s="145"/>
      <c r="E8910" s="146"/>
      <c r="F8910" s="1"/>
      <c r="G8910"/>
    </row>
    <row r="8911" spans="1:7" x14ac:dyDescent="0.3">
      <c r="A8911"/>
      <c r="B8911"/>
      <c r="C8911"/>
      <c r="D8911" s="145"/>
      <c r="E8911" s="146"/>
      <c r="F8911" s="1"/>
      <c r="G8911"/>
    </row>
    <row r="8912" spans="1:7" x14ac:dyDescent="0.3">
      <c r="A8912"/>
      <c r="B8912"/>
      <c r="C8912"/>
      <c r="D8912" s="145"/>
      <c r="E8912" s="146"/>
      <c r="F8912" s="1"/>
      <c r="G8912"/>
    </row>
    <row r="8913" spans="1:7" x14ac:dyDescent="0.3">
      <c r="A8913"/>
      <c r="B8913"/>
      <c r="C8913"/>
      <c r="D8913" s="145"/>
      <c r="E8913" s="146"/>
      <c r="F8913" s="1"/>
      <c r="G8913"/>
    </row>
    <row r="8914" spans="1:7" x14ac:dyDescent="0.3">
      <c r="A8914"/>
      <c r="B8914"/>
      <c r="C8914"/>
      <c r="D8914" s="145"/>
      <c r="E8914" s="146"/>
      <c r="F8914" s="1"/>
      <c r="G8914"/>
    </row>
    <row r="8915" spans="1:7" x14ac:dyDescent="0.3">
      <c r="A8915"/>
      <c r="B8915"/>
      <c r="C8915"/>
      <c r="D8915" s="145"/>
      <c r="E8915" s="146"/>
      <c r="F8915" s="1"/>
      <c r="G8915"/>
    </row>
    <row r="8916" spans="1:7" x14ac:dyDescent="0.3">
      <c r="A8916"/>
      <c r="B8916"/>
      <c r="C8916"/>
      <c r="D8916" s="145"/>
      <c r="E8916" s="146"/>
      <c r="F8916" s="1"/>
      <c r="G8916"/>
    </row>
    <row r="8917" spans="1:7" x14ac:dyDescent="0.3">
      <c r="A8917"/>
      <c r="B8917"/>
      <c r="C8917"/>
      <c r="D8917" s="145"/>
      <c r="E8917" s="146"/>
      <c r="F8917" s="1"/>
      <c r="G8917"/>
    </row>
    <row r="8918" spans="1:7" x14ac:dyDescent="0.3">
      <c r="A8918"/>
      <c r="B8918"/>
      <c r="C8918"/>
      <c r="D8918" s="145"/>
      <c r="E8918" s="146"/>
      <c r="F8918" s="1"/>
      <c r="G8918"/>
    </row>
    <row r="8919" spans="1:7" x14ac:dyDescent="0.3">
      <c r="A8919"/>
      <c r="B8919"/>
      <c r="C8919"/>
      <c r="D8919" s="145"/>
      <c r="E8919" s="146"/>
      <c r="F8919" s="1"/>
      <c r="G8919"/>
    </row>
    <row r="8920" spans="1:7" x14ac:dyDescent="0.3">
      <c r="A8920"/>
      <c r="B8920"/>
      <c r="C8920"/>
      <c r="D8920" s="145"/>
      <c r="E8920" s="146"/>
      <c r="F8920" s="1"/>
      <c r="G8920"/>
    </row>
    <row r="8921" spans="1:7" x14ac:dyDescent="0.3">
      <c r="A8921"/>
      <c r="B8921"/>
      <c r="C8921"/>
      <c r="D8921" s="145"/>
      <c r="E8921" s="146"/>
      <c r="F8921" s="1"/>
      <c r="G8921"/>
    </row>
    <row r="8922" spans="1:7" x14ac:dyDescent="0.3">
      <c r="A8922"/>
      <c r="B8922"/>
      <c r="C8922"/>
      <c r="D8922" s="145"/>
      <c r="E8922" s="146"/>
      <c r="F8922" s="1"/>
      <c r="G8922"/>
    </row>
    <row r="8923" spans="1:7" x14ac:dyDescent="0.3">
      <c r="A8923"/>
      <c r="B8923"/>
      <c r="C8923"/>
      <c r="D8923" s="145"/>
      <c r="E8923" s="146"/>
      <c r="F8923" s="1"/>
      <c r="G8923"/>
    </row>
    <row r="8924" spans="1:7" x14ac:dyDescent="0.3">
      <c r="A8924"/>
      <c r="B8924"/>
      <c r="C8924"/>
      <c r="D8924" s="145"/>
      <c r="E8924" s="146"/>
      <c r="F8924" s="1"/>
      <c r="G8924"/>
    </row>
    <row r="8925" spans="1:7" x14ac:dyDescent="0.3">
      <c r="A8925"/>
      <c r="B8925"/>
      <c r="C8925"/>
      <c r="D8925" s="145"/>
      <c r="E8925" s="146"/>
      <c r="F8925" s="1"/>
      <c r="G8925"/>
    </row>
    <row r="8926" spans="1:7" x14ac:dyDescent="0.3">
      <c r="A8926"/>
      <c r="B8926"/>
      <c r="C8926"/>
      <c r="D8926" s="145"/>
      <c r="E8926" s="146"/>
      <c r="F8926" s="1"/>
      <c r="G8926"/>
    </row>
    <row r="8927" spans="1:7" x14ac:dyDescent="0.3">
      <c r="A8927"/>
      <c r="B8927"/>
      <c r="C8927"/>
      <c r="D8927" s="145"/>
      <c r="E8927" s="146"/>
      <c r="F8927" s="1"/>
      <c r="G8927"/>
    </row>
    <row r="8928" spans="1:7" x14ac:dyDescent="0.3">
      <c r="A8928"/>
      <c r="B8928"/>
      <c r="C8928"/>
      <c r="D8928" s="145"/>
      <c r="E8928" s="146"/>
      <c r="F8928" s="1"/>
      <c r="G8928"/>
    </row>
    <row r="8929" spans="1:7" x14ac:dyDescent="0.3">
      <c r="A8929"/>
      <c r="B8929"/>
      <c r="C8929"/>
      <c r="D8929" s="145"/>
      <c r="E8929" s="146"/>
      <c r="F8929" s="1"/>
      <c r="G8929"/>
    </row>
    <row r="8930" spans="1:7" x14ac:dyDescent="0.3">
      <c r="A8930"/>
      <c r="B8930"/>
      <c r="C8930"/>
      <c r="D8930" s="145"/>
      <c r="E8930" s="146"/>
      <c r="F8930" s="1"/>
      <c r="G8930"/>
    </row>
    <row r="8931" spans="1:7" x14ac:dyDescent="0.3">
      <c r="A8931"/>
      <c r="B8931"/>
      <c r="C8931"/>
      <c r="D8931" s="145"/>
      <c r="E8931" s="146"/>
      <c r="F8931" s="1"/>
      <c r="G8931"/>
    </row>
    <row r="8932" spans="1:7" x14ac:dyDescent="0.3">
      <c r="A8932"/>
      <c r="B8932"/>
      <c r="C8932"/>
      <c r="D8932" s="145"/>
      <c r="E8932" s="146"/>
      <c r="F8932" s="1"/>
      <c r="G8932"/>
    </row>
    <row r="8933" spans="1:7" x14ac:dyDescent="0.3">
      <c r="A8933"/>
      <c r="B8933"/>
      <c r="C8933"/>
      <c r="D8933" s="145"/>
      <c r="E8933" s="146"/>
      <c r="F8933" s="1"/>
      <c r="G8933"/>
    </row>
    <row r="8934" spans="1:7" x14ac:dyDescent="0.3">
      <c r="A8934"/>
      <c r="B8934"/>
      <c r="C8934"/>
      <c r="D8934" s="145"/>
      <c r="E8934" s="146"/>
      <c r="F8934" s="1"/>
      <c r="G8934"/>
    </row>
    <row r="8935" spans="1:7" x14ac:dyDescent="0.3">
      <c r="A8935"/>
      <c r="B8935"/>
      <c r="C8935"/>
      <c r="D8935" s="145"/>
      <c r="E8935" s="146"/>
      <c r="F8935" s="1"/>
      <c r="G8935"/>
    </row>
    <row r="8936" spans="1:7" x14ac:dyDescent="0.3">
      <c r="A8936"/>
      <c r="B8936"/>
      <c r="C8936"/>
      <c r="D8936" s="145"/>
      <c r="E8936" s="146"/>
      <c r="F8936" s="1"/>
      <c r="G8936"/>
    </row>
    <row r="8937" spans="1:7" x14ac:dyDescent="0.3">
      <c r="A8937"/>
      <c r="B8937"/>
      <c r="C8937"/>
      <c r="D8937" s="145"/>
      <c r="E8937" s="146"/>
      <c r="F8937" s="1"/>
      <c r="G8937"/>
    </row>
    <row r="8938" spans="1:7" x14ac:dyDescent="0.3">
      <c r="A8938"/>
      <c r="B8938"/>
      <c r="C8938"/>
      <c r="D8938" s="145"/>
      <c r="E8938" s="146"/>
      <c r="F8938" s="1"/>
      <c r="G8938"/>
    </row>
    <row r="8939" spans="1:7" x14ac:dyDescent="0.3">
      <c r="A8939"/>
      <c r="B8939"/>
      <c r="C8939"/>
      <c r="D8939" s="145"/>
      <c r="E8939" s="146"/>
      <c r="F8939" s="1"/>
      <c r="G8939"/>
    </row>
    <row r="8940" spans="1:7" x14ac:dyDescent="0.3">
      <c r="A8940"/>
      <c r="B8940"/>
      <c r="C8940"/>
      <c r="D8940" s="145"/>
      <c r="E8940" s="146"/>
      <c r="F8940" s="1"/>
      <c r="G8940"/>
    </row>
    <row r="8941" spans="1:7" x14ac:dyDescent="0.3">
      <c r="A8941"/>
      <c r="B8941"/>
      <c r="C8941"/>
      <c r="D8941" s="145"/>
      <c r="E8941" s="146"/>
      <c r="F8941" s="1"/>
      <c r="G8941"/>
    </row>
    <row r="8942" spans="1:7" x14ac:dyDescent="0.3">
      <c r="A8942"/>
      <c r="B8942"/>
      <c r="C8942"/>
      <c r="D8942" s="145"/>
      <c r="E8942" s="146"/>
      <c r="F8942" s="1"/>
      <c r="G8942"/>
    </row>
    <row r="8943" spans="1:7" x14ac:dyDescent="0.3">
      <c r="A8943"/>
      <c r="B8943"/>
      <c r="C8943"/>
      <c r="D8943" s="145"/>
      <c r="E8943" s="146"/>
      <c r="F8943" s="1"/>
      <c r="G8943"/>
    </row>
    <row r="8944" spans="1:7" x14ac:dyDescent="0.3">
      <c r="A8944"/>
      <c r="B8944"/>
      <c r="C8944"/>
      <c r="D8944" s="145"/>
      <c r="E8944" s="146"/>
      <c r="F8944" s="1"/>
      <c r="G8944"/>
    </row>
    <row r="8945" spans="1:7" x14ac:dyDescent="0.3">
      <c r="A8945"/>
      <c r="B8945"/>
      <c r="C8945"/>
      <c r="D8945" s="145"/>
      <c r="E8945" s="146"/>
      <c r="F8945" s="1"/>
      <c r="G8945"/>
    </row>
    <row r="8946" spans="1:7" x14ac:dyDescent="0.3">
      <c r="A8946"/>
      <c r="B8946"/>
      <c r="C8946"/>
      <c r="D8946" s="145"/>
      <c r="E8946" s="146"/>
      <c r="F8946" s="1"/>
      <c r="G8946"/>
    </row>
    <row r="8947" spans="1:7" x14ac:dyDescent="0.3">
      <c r="A8947"/>
      <c r="B8947"/>
      <c r="C8947"/>
      <c r="D8947" s="145"/>
      <c r="E8947" s="146"/>
      <c r="F8947" s="1"/>
      <c r="G8947"/>
    </row>
    <row r="8948" spans="1:7" x14ac:dyDescent="0.3">
      <c r="A8948"/>
      <c r="B8948"/>
      <c r="C8948"/>
      <c r="D8948" s="145"/>
      <c r="E8948" s="146"/>
      <c r="F8948" s="1"/>
      <c r="G8948"/>
    </row>
    <row r="8949" spans="1:7" x14ac:dyDescent="0.3">
      <c r="A8949"/>
      <c r="B8949"/>
      <c r="C8949"/>
      <c r="D8949" s="145"/>
      <c r="E8949" s="146"/>
      <c r="F8949" s="1"/>
      <c r="G8949"/>
    </row>
    <row r="8950" spans="1:7" x14ac:dyDescent="0.3">
      <c r="A8950"/>
      <c r="B8950"/>
      <c r="C8950"/>
      <c r="D8950" s="145"/>
      <c r="E8950" s="146"/>
      <c r="F8950" s="1"/>
      <c r="G8950"/>
    </row>
    <row r="8951" spans="1:7" x14ac:dyDescent="0.3">
      <c r="A8951"/>
      <c r="B8951"/>
      <c r="C8951"/>
      <c r="D8951" s="145"/>
      <c r="E8951" s="146"/>
      <c r="F8951" s="1"/>
      <c r="G8951"/>
    </row>
    <row r="8952" spans="1:7" x14ac:dyDescent="0.3">
      <c r="A8952"/>
      <c r="B8952"/>
      <c r="C8952"/>
      <c r="D8952" s="145"/>
      <c r="E8952" s="146"/>
      <c r="F8952" s="1"/>
      <c r="G8952"/>
    </row>
    <row r="8953" spans="1:7" x14ac:dyDescent="0.3">
      <c r="A8953"/>
      <c r="B8953"/>
      <c r="C8953"/>
      <c r="D8953" s="145"/>
      <c r="E8953" s="146"/>
      <c r="F8953" s="1"/>
      <c r="G8953"/>
    </row>
    <row r="8954" spans="1:7" x14ac:dyDescent="0.3">
      <c r="A8954"/>
      <c r="B8954"/>
      <c r="C8954"/>
      <c r="D8954" s="145"/>
      <c r="E8954" s="146"/>
      <c r="F8954" s="1"/>
      <c r="G8954"/>
    </row>
    <row r="8955" spans="1:7" x14ac:dyDescent="0.3">
      <c r="A8955"/>
      <c r="B8955"/>
      <c r="C8955"/>
      <c r="D8955" s="145"/>
      <c r="E8955" s="146"/>
      <c r="F8955" s="1"/>
      <c r="G8955"/>
    </row>
    <row r="8956" spans="1:7" x14ac:dyDescent="0.3">
      <c r="A8956"/>
      <c r="B8956"/>
      <c r="C8956"/>
      <c r="D8956" s="145"/>
      <c r="E8956" s="146"/>
      <c r="F8956" s="1"/>
      <c r="G8956"/>
    </row>
    <row r="8957" spans="1:7" x14ac:dyDescent="0.3">
      <c r="A8957"/>
      <c r="B8957"/>
      <c r="C8957"/>
      <c r="D8957" s="145"/>
      <c r="E8957" s="146"/>
      <c r="F8957" s="1"/>
      <c r="G8957"/>
    </row>
    <row r="8958" spans="1:7" x14ac:dyDescent="0.3">
      <c r="A8958"/>
      <c r="B8958"/>
      <c r="C8958"/>
      <c r="D8958" s="145"/>
      <c r="E8958" s="146"/>
      <c r="F8958" s="1"/>
      <c r="G8958"/>
    </row>
    <row r="8959" spans="1:7" x14ac:dyDescent="0.3">
      <c r="A8959"/>
      <c r="B8959"/>
      <c r="C8959"/>
      <c r="D8959" s="145"/>
      <c r="E8959" s="146"/>
      <c r="F8959" s="1"/>
      <c r="G8959"/>
    </row>
    <row r="8960" spans="1:7" x14ac:dyDescent="0.3">
      <c r="A8960"/>
      <c r="B8960"/>
      <c r="C8960"/>
      <c r="D8960" s="145"/>
      <c r="E8960" s="146"/>
      <c r="F8960" s="1"/>
      <c r="G8960"/>
    </row>
    <row r="8961" spans="1:7" x14ac:dyDescent="0.3">
      <c r="A8961"/>
      <c r="B8961"/>
      <c r="C8961"/>
      <c r="D8961" s="145"/>
      <c r="E8961" s="146"/>
      <c r="F8961" s="1"/>
      <c r="G8961"/>
    </row>
    <row r="8962" spans="1:7" x14ac:dyDescent="0.3">
      <c r="A8962"/>
      <c r="B8962"/>
      <c r="C8962"/>
      <c r="D8962" s="145"/>
      <c r="E8962" s="146"/>
      <c r="F8962" s="1"/>
      <c r="G8962"/>
    </row>
    <row r="8963" spans="1:7" x14ac:dyDescent="0.3">
      <c r="A8963"/>
      <c r="B8963"/>
      <c r="C8963"/>
      <c r="D8963" s="145"/>
      <c r="E8963" s="146"/>
      <c r="F8963" s="1"/>
      <c r="G8963"/>
    </row>
    <row r="8964" spans="1:7" x14ac:dyDescent="0.3">
      <c r="A8964"/>
      <c r="B8964"/>
      <c r="C8964"/>
      <c r="D8964" s="145"/>
      <c r="E8964" s="146"/>
      <c r="F8964" s="1"/>
      <c r="G8964"/>
    </row>
    <row r="8965" spans="1:7" x14ac:dyDescent="0.3">
      <c r="A8965"/>
      <c r="B8965"/>
      <c r="C8965"/>
      <c r="D8965" s="145"/>
      <c r="E8965" s="146"/>
      <c r="F8965" s="1"/>
      <c r="G8965"/>
    </row>
    <row r="8966" spans="1:7" x14ac:dyDescent="0.3">
      <c r="A8966"/>
      <c r="B8966"/>
      <c r="C8966"/>
      <c r="D8966" s="145"/>
      <c r="E8966" s="146"/>
      <c r="F8966" s="1"/>
      <c r="G8966"/>
    </row>
    <row r="8967" spans="1:7" x14ac:dyDescent="0.3">
      <c r="A8967"/>
      <c r="B8967"/>
      <c r="C8967"/>
      <c r="D8967" s="145"/>
      <c r="E8967" s="146"/>
      <c r="F8967" s="1"/>
      <c r="G8967"/>
    </row>
    <row r="8968" spans="1:7" x14ac:dyDescent="0.3">
      <c r="A8968"/>
      <c r="B8968"/>
      <c r="C8968"/>
      <c r="D8968" s="145"/>
      <c r="E8968" s="146"/>
      <c r="F8968" s="1"/>
      <c r="G8968"/>
    </row>
    <row r="8969" spans="1:7" x14ac:dyDescent="0.3">
      <c r="A8969"/>
      <c r="B8969"/>
      <c r="C8969"/>
      <c r="D8969" s="145"/>
      <c r="E8969" s="146"/>
      <c r="F8969" s="1"/>
      <c r="G8969"/>
    </row>
    <row r="8970" spans="1:7" x14ac:dyDescent="0.3">
      <c r="A8970"/>
      <c r="B8970"/>
      <c r="C8970"/>
      <c r="D8970" s="145"/>
      <c r="E8970" s="146"/>
      <c r="F8970" s="1"/>
      <c r="G8970"/>
    </row>
    <row r="8971" spans="1:7" x14ac:dyDescent="0.3">
      <c r="A8971"/>
      <c r="B8971"/>
      <c r="C8971"/>
      <c r="D8971" s="145"/>
      <c r="E8971" s="146"/>
      <c r="F8971" s="1"/>
      <c r="G8971"/>
    </row>
    <row r="8972" spans="1:7" x14ac:dyDescent="0.3">
      <c r="A8972"/>
      <c r="B8972"/>
      <c r="C8972"/>
      <c r="D8972" s="145"/>
      <c r="E8972" s="146"/>
      <c r="F8972" s="1"/>
      <c r="G8972"/>
    </row>
    <row r="8973" spans="1:7" x14ac:dyDescent="0.3">
      <c r="A8973"/>
      <c r="B8973"/>
      <c r="C8973"/>
      <c r="D8973" s="145"/>
      <c r="E8973" s="146"/>
      <c r="F8973" s="1"/>
      <c r="G8973"/>
    </row>
    <row r="8974" spans="1:7" x14ac:dyDescent="0.3">
      <c r="A8974"/>
      <c r="B8974"/>
      <c r="C8974"/>
      <c r="D8974" s="145"/>
      <c r="E8974" s="146"/>
      <c r="F8974" s="1"/>
      <c r="G8974"/>
    </row>
    <row r="8975" spans="1:7" x14ac:dyDescent="0.3">
      <c r="A8975"/>
      <c r="B8975"/>
      <c r="C8975"/>
      <c r="D8975" s="145"/>
      <c r="E8975" s="146"/>
      <c r="F8975" s="1"/>
      <c r="G8975"/>
    </row>
    <row r="8976" spans="1:7" x14ac:dyDescent="0.3">
      <c r="A8976"/>
      <c r="B8976"/>
      <c r="C8976"/>
      <c r="D8976" s="145"/>
      <c r="E8976" s="146"/>
      <c r="F8976" s="1"/>
      <c r="G8976"/>
    </row>
    <row r="8977" spans="1:7" x14ac:dyDescent="0.3">
      <c r="A8977"/>
      <c r="B8977"/>
      <c r="C8977"/>
      <c r="D8977" s="145"/>
      <c r="E8977" s="146"/>
      <c r="F8977" s="1"/>
      <c r="G8977"/>
    </row>
    <row r="8978" spans="1:7" x14ac:dyDescent="0.3">
      <c r="A8978"/>
      <c r="B8978"/>
      <c r="C8978"/>
      <c r="D8978" s="145"/>
      <c r="E8978" s="146"/>
      <c r="F8978" s="1"/>
      <c r="G8978"/>
    </row>
    <row r="8979" spans="1:7" x14ac:dyDescent="0.3">
      <c r="A8979"/>
      <c r="B8979"/>
      <c r="C8979"/>
      <c r="D8979" s="145"/>
      <c r="E8979" s="146"/>
      <c r="F8979" s="1"/>
      <c r="G8979"/>
    </row>
    <row r="8980" spans="1:7" x14ac:dyDescent="0.3">
      <c r="A8980"/>
      <c r="B8980"/>
      <c r="C8980"/>
      <c r="D8980" s="145"/>
      <c r="E8980" s="146"/>
      <c r="F8980" s="1"/>
      <c r="G8980"/>
    </row>
    <row r="8981" spans="1:7" x14ac:dyDescent="0.3">
      <c r="A8981"/>
      <c r="B8981"/>
      <c r="C8981"/>
      <c r="D8981" s="145"/>
      <c r="E8981" s="146"/>
      <c r="F8981" s="1"/>
      <c r="G8981"/>
    </row>
    <row r="8982" spans="1:7" x14ac:dyDescent="0.3">
      <c r="A8982"/>
      <c r="B8982"/>
      <c r="C8982"/>
      <c r="D8982" s="145"/>
      <c r="E8982" s="146"/>
      <c r="F8982" s="1"/>
      <c r="G8982"/>
    </row>
    <row r="8983" spans="1:7" x14ac:dyDescent="0.3">
      <c r="A8983"/>
      <c r="B8983"/>
      <c r="C8983"/>
      <c r="D8983" s="145"/>
      <c r="E8983" s="146"/>
      <c r="F8983" s="1"/>
      <c r="G8983"/>
    </row>
    <row r="8984" spans="1:7" x14ac:dyDescent="0.3">
      <c r="A8984"/>
      <c r="B8984"/>
      <c r="C8984"/>
      <c r="D8984" s="145"/>
      <c r="E8984" s="146"/>
      <c r="F8984" s="1"/>
      <c r="G8984"/>
    </row>
    <row r="8985" spans="1:7" x14ac:dyDescent="0.3">
      <c r="A8985"/>
      <c r="B8985"/>
      <c r="C8985"/>
      <c r="D8985" s="145"/>
      <c r="E8985" s="146"/>
      <c r="F8985" s="1"/>
      <c r="G8985"/>
    </row>
    <row r="8986" spans="1:7" x14ac:dyDescent="0.3">
      <c r="A8986"/>
      <c r="B8986"/>
      <c r="C8986"/>
      <c r="D8986" s="145"/>
      <c r="E8986" s="146"/>
      <c r="F8986" s="1"/>
      <c r="G8986"/>
    </row>
    <row r="8987" spans="1:7" x14ac:dyDescent="0.3">
      <c r="A8987"/>
      <c r="B8987"/>
      <c r="C8987"/>
      <c r="D8987" s="145"/>
      <c r="E8987" s="146"/>
      <c r="F8987" s="1"/>
      <c r="G8987"/>
    </row>
    <row r="8988" spans="1:7" x14ac:dyDescent="0.3">
      <c r="A8988"/>
      <c r="B8988"/>
      <c r="C8988"/>
      <c r="D8988" s="145"/>
      <c r="E8988" s="146"/>
      <c r="F8988" s="1"/>
      <c r="G8988"/>
    </row>
    <row r="8989" spans="1:7" x14ac:dyDescent="0.3">
      <c r="A8989"/>
      <c r="B8989"/>
      <c r="C8989"/>
      <c r="D8989" s="145"/>
      <c r="E8989" s="146"/>
      <c r="F8989" s="1"/>
      <c r="G8989"/>
    </row>
    <row r="8990" spans="1:7" x14ac:dyDescent="0.3">
      <c r="A8990"/>
      <c r="B8990"/>
      <c r="C8990"/>
      <c r="D8990" s="145"/>
      <c r="E8990" s="146"/>
      <c r="F8990" s="1"/>
      <c r="G8990"/>
    </row>
    <row r="8991" spans="1:7" x14ac:dyDescent="0.3">
      <c r="A8991"/>
      <c r="B8991"/>
      <c r="C8991"/>
      <c r="D8991" s="145"/>
      <c r="E8991" s="146"/>
      <c r="F8991" s="1"/>
      <c r="G8991"/>
    </row>
    <row r="8992" spans="1:7" x14ac:dyDescent="0.3">
      <c r="A8992"/>
      <c r="B8992"/>
      <c r="C8992"/>
      <c r="D8992" s="145"/>
      <c r="E8992" s="146"/>
      <c r="F8992" s="1"/>
      <c r="G8992"/>
    </row>
    <row r="8993" spans="1:7" x14ac:dyDescent="0.3">
      <c r="A8993"/>
      <c r="B8993"/>
      <c r="C8993"/>
      <c r="D8993" s="145"/>
      <c r="E8993" s="146"/>
      <c r="F8993" s="1"/>
      <c r="G8993"/>
    </row>
    <row r="8994" spans="1:7" x14ac:dyDescent="0.3">
      <c r="A8994"/>
      <c r="B8994"/>
      <c r="C8994"/>
      <c r="D8994" s="145"/>
      <c r="E8994" s="146"/>
      <c r="F8994" s="1"/>
      <c r="G8994"/>
    </row>
    <row r="8995" spans="1:7" x14ac:dyDescent="0.3">
      <c r="A8995"/>
      <c r="B8995"/>
      <c r="C8995"/>
      <c r="D8995" s="145"/>
      <c r="E8995" s="146"/>
      <c r="F8995" s="1"/>
      <c r="G8995"/>
    </row>
    <row r="8996" spans="1:7" x14ac:dyDescent="0.3">
      <c r="A8996"/>
      <c r="B8996"/>
      <c r="C8996"/>
      <c r="D8996" s="145"/>
      <c r="E8996" s="146"/>
      <c r="F8996" s="1"/>
      <c r="G8996"/>
    </row>
    <row r="8997" spans="1:7" x14ac:dyDescent="0.3">
      <c r="A8997"/>
      <c r="B8997"/>
      <c r="C8997"/>
      <c r="D8997" s="145"/>
      <c r="E8997" s="146"/>
      <c r="F8997" s="1"/>
      <c r="G8997"/>
    </row>
    <row r="8998" spans="1:7" x14ac:dyDescent="0.3">
      <c r="A8998"/>
      <c r="B8998"/>
      <c r="C8998"/>
      <c r="D8998" s="145"/>
      <c r="E8998" s="146"/>
      <c r="F8998" s="1"/>
      <c r="G8998"/>
    </row>
    <row r="8999" spans="1:7" x14ac:dyDescent="0.3">
      <c r="A8999"/>
      <c r="B8999"/>
      <c r="C8999"/>
      <c r="D8999" s="145"/>
      <c r="E8999" s="146"/>
      <c r="F8999" s="1"/>
      <c r="G8999"/>
    </row>
    <row r="9000" spans="1:7" x14ac:dyDescent="0.3">
      <c r="A9000"/>
      <c r="B9000"/>
      <c r="C9000"/>
      <c r="D9000" s="145"/>
      <c r="E9000" s="146"/>
      <c r="F9000" s="1"/>
      <c r="G9000"/>
    </row>
    <row r="9001" spans="1:7" x14ac:dyDescent="0.3">
      <c r="A9001"/>
      <c r="B9001"/>
      <c r="C9001"/>
      <c r="D9001" s="145"/>
      <c r="E9001" s="146"/>
      <c r="F9001" s="1"/>
      <c r="G9001"/>
    </row>
    <row r="9002" spans="1:7" x14ac:dyDescent="0.3">
      <c r="A9002"/>
      <c r="B9002"/>
      <c r="C9002"/>
      <c r="D9002" s="145"/>
      <c r="E9002" s="146"/>
      <c r="F9002" s="1"/>
      <c r="G9002"/>
    </row>
    <row r="9003" spans="1:7" x14ac:dyDescent="0.3">
      <c r="A9003"/>
      <c r="B9003"/>
      <c r="C9003"/>
      <c r="D9003" s="145"/>
      <c r="E9003" s="146"/>
      <c r="F9003" s="1"/>
      <c r="G9003"/>
    </row>
    <row r="9004" spans="1:7" x14ac:dyDescent="0.3">
      <c r="A9004"/>
      <c r="B9004"/>
      <c r="C9004"/>
      <c r="D9004" s="145"/>
      <c r="E9004" s="146"/>
      <c r="F9004" s="1"/>
      <c r="G9004"/>
    </row>
    <row r="9005" spans="1:7" x14ac:dyDescent="0.3">
      <c r="A9005"/>
      <c r="B9005"/>
      <c r="C9005"/>
      <c r="D9005" s="145"/>
      <c r="E9005" s="146"/>
      <c r="F9005" s="1"/>
      <c r="G9005"/>
    </row>
    <row r="9006" spans="1:7" x14ac:dyDescent="0.3">
      <c r="A9006"/>
      <c r="B9006"/>
      <c r="C9006"/>
      <c r="D9006" s="145"/>
      <c r="E9006" s="146"/>
      <c r="F9006" s="1"/>
      <c r="G9006"/>
    </row>
    <row r="9007" spans="1:7" x14ac:dyDescent="0.3">
      <c r="A9007"/>
      <c r="B9007"/>
      <c r="C9007"/>
      <c r="D9007" s="145"/>
      <c r="E9007" s="146"/>
      <c r="F9007" s="1"/>
      <c r="G9007"/>
    </row>
    <row r="9008" spans="1:7" x14ac:dyDescent="0.3">
      <c r="A9008"/>
      <c r="B9008"/>
      <c r="C9008"/>
      <c r="D9008" s="145"/>
      <c r="E9008" s="146"/>
      <c r="F9008" s="1"/>
      <c r="G9008"/>
    </row>
    <row r="9009" spans="1:7" x14ac:dyDescent="0.3">
      <c r="A9009"/>
      <c r="B9009"/>
      <c r="C9009"/>
      <c r="D9009" s="145"/>
      <c r="E9009" s="146"/>
      <c r="F9009" s="1"/>
      <c r="G9009"/>
    </row>
    <row r="9010" spans="1:7" x14ac:dyDescent="0.3">
      <c r="A9010"/>
      <c r="B9010"/>
      <c r="C9010"/>
      <c r="D9010" s="145"/>
      <c r="E9010" s="146"/>
      <c r="F9010" s="1"/>
      <c r="G9010"/>
    </row>
    <row r="9011" spans="1:7" x14ac:dyDescent="0.3">
      <c r="A9011"/>
      <c r="B9011"/>
      <c r="C9011"/>
      <c r="D9011" s="145"/>
      <c r="E9011" s="146"/>
      <c r="F9011" s="1"/>
      <c r="G9011"/>
    </row>
    <row r="9012" spans="1:7" x14ac:dyDescent="0.3">
      <c r="A9012"/>
      <c r="B9012"/>
      <c r="C9012"/>
      <c r="D9012" s="145"/>
      <c r="E9012" s="146"/>
      <c r="F9012" s="1"/>
      <c r="G9012"/>
    </row>
    <row r="9013" spans="1:7" x14ac:dyDescent="0.3">
      <c r="A9013"/>
      <c r="B9013"/>
      <c r="C9013"/>
      <c r="D9013" s="145"/>
      <c r="E9013" s="146"/>
      <c r="F9013" s="1"/>
      <c r="G9013"/>
    </row>
    <row r="9014" spans="1:7" x14ac:dyDescent="0.3">
      <c r="A9014"/>
      <c r="B9014"/>
      <c r="C9014"/>
      <c r="D9014" s="145"/>
      <c r="E9014" s="146"/>
      <c r="F9014" s="1"/>
      <c r="G9014"/>
    </row>
    <row r="9015" spans="1:7" x14ac:dyDescent="0.3">
      <c r="A9015"/>
      <c r="B9015"/>
      <c r="C9015"/>
      <c r="D9015" s="145"/>
      <c r="E9015" s="146"/>
      <c r="F9015" s="1"/>
      <c r="G9015"/>
    </row>
    <row r="9016" spans="1:7" x14ac:dyDescent="0.3">
      <c r="A9016"/>
      <c r="B9016"/>
      <c r="C9016"/>
      <c r="D9016" s="145"/>
      <c r="E9016" s="146"/>
      <c r="F9016" s="1"/>
      <c r="G9016"/>
    </row>
    <row r="9017" spans="1:7" x14ac:dyDescent="0.3">
      <c r="A9017"/>
      <c r="B9017"/>
      <c r="C9017"/>
      <c r="D9017" s="145"/>
      <c r="E9017" s="146"/>
      <c r="F9017" s="1"/>
      <c r="G9017"/>
    </row>
    <row r="9018" spans="1:7" x14ac:dyDescent="0.3">
      <c r="A9018"/>
      <c r="B9018"/>
      <c r="C9018"/>
      <c r="D9018" s="145"/>
      <c r="E9018" s="146"/>
      <c r="F9018" s="1"/>
      <c r="G9018"/>
    </row>
    <row r="9019" spans="1:7" x14ac:dyDescent="0.3">
      <c r="A9019"/>
      <c r="B9019"/>
      <c r="C9019"/>
      <c r="D9019" s="145"/>
      <c r="E9019" s="146"/>
      <c r="F9019" s="1"/>
      <c r="G9019"/>
    </row>
    <row r="9020" spans="1:7" x14ac:dyDescent="0.3">
      <c r="A9020"/>
      <c r="B9020"/>
      <c r="C9020"/>
      <c r="D9020" s="145"/>
      <c r="E9020" s="146"/>
      <c r="F9020" s="1"/>
      <c r="G9020"/>
    </row>
    <row r="9021" spans="1:7" x14ac:dyDescent="0.3">
      <c r="A9021"/>
      <c r="B9021"/>
      <c r="C9021"/>
      <c r="D9021" s="145"/>
      <c r="E9021" s="146"/>
      <c r="F9021" s="1"/>
      <c r="G9021"/>
    </row>
    <row r="9022" spans="1:7" x14ac:dyDescent="0.3">
      <c r="A9022"/>
      <c r="B9022"/>
      <c r="C9022"/>
      <c r="D9022" s="145"/>
      <c r="E9022" s="146"/>
      <c r="F9022" s="1"/>
      <c r="G9022"/>
    </row>
    <row r="9023" spans="1:7" x14ac:dyDescent="0.3">
      <c r="A9023"/>
      <c r="B9023"/>
      <c r="C9023"/>
      <c r="D9023" s="145"/>
      <c r="E9023" s="146"/>
      <c r="F9023" s="1"/>
      <c r="G9023"/>
    </row>
    <row r="9024" spans="1:7" x14ac:dyDescent="0.3">
      <c r="A9024"/>
      <c r="B9024"/>
      <c r="C9024"/>
      <c r="D9024" s="145"/>
      <c r="E9024" s="146"/>
      <c r="F9024" s="1"/>
      <c r="G9024"/>
    </row>
    <row r="9025" spans="1:7" x14ac:dyDescent="0.3">
      <c r="A9025"/>
      <c r="B9025"/>
      <c r="C9025"/>
      <c r="D9025" s="145"/>
      <c r="E9025" s="146"/>
      <c r="F9025" s="1"/>
      <c r="G9025"/>
    </row>
    <row r="9026" spans="1:7" x14ac:dyDescent="0.3">
      <c r="A9026"/>
      <c r="B9026"/>
      <c r="C9026"/>
      <c r="D9026" s="145"/>
      <c r="E9026" s="146"/>
      <c r="F9026" s="1"/>
      <c r="G9026"/>
    </row>
    <row r="9027" spans="1:7" x14ac:dyDescent="0.3">
      <c r="A9027"/>
      <c r="B9027"/>
      <c r="C9027"/>
      <c r="D9027" s="145"/>
      <c r="E9027" s="146"/>
      <c r="F9027" s="1"/>
      <c r="G9027"/>
    </row>
    <row r="9028" spans="1:7" x14ac:dyDescent="0.3">
      <c r="A9028"/>
      <c r="B9028"/>
      <c r="C9028"/>
      <c r="D9028" s="145"/>
      <c r="E9028" s="146"/>
      <c r="F9028" s="1"/>
      <c r="G9028"/>
    </row>
    <row r="9029" spans="1:7" x14ac:dyDescent="0.3">
      <c r="A9029"/>
      <c r="B9029"/>
      <c r="C9029"/>
      <c r="D9029" s="145"/>
      <c r="E9029" s="146"/>
      <c r="F9029" s="1"/>
      <c r="G9029"/>
    </row>
    <row r="9030" spans="1:7" x14ac:dyDescent="0.3">
      <c r="A9030"/>
      <c r="B9030"/>
      <c r="C9030"/>
      <c r="D9030" s="145"/>
      <c r="E9030" s="146"/>
      <c r="F9030" s="1"/>
      <c r="G9030"/>
    </row>
    <row r="9031" spans="1:7" x14ac:dyDescent="0.3">
      <c r="A9031"/>
      <c r="B9031"/>
      <c r="C9031"/>
      <c r="D9031" s="145"/>
      <c r="E9031" s="146"/>
      <c r="F9031" s="1"/>
      <c r="G9031"/>
    </row>
    <row r="9032" spans="1:7" x14ac:dyDescent="0.3">
      <c r="A9032"/>
      <c r="B9032"/>
      <c r="C9032"/>
      <c r="D9032" s="145"/>
      <c r="E9032" s="146"/>
      <c r="F9032" s="1"/>
      <c r="G9032"/>
    </row>
    <row r="9033" spans="1:7" x14ac:dyDescent="0.3">
      <c r="A9033"/>
      <c r="B9033"/>
      <c r="C9033"/>
      <c r="D9033" s="145"/>
      <c r="E9033" s="146"/>
      <c r="F9033" s="1"/>
      <c r="G9033"/>
    </row>
    <row r="9034" spans="1:7" x14ac:dyDescent="0.3">
      <c r="A9034"/>
      <c r="B9034"/>
      <c r="C9034"/>
      <c r="D9034" s="145"/>
      <c r="E9034" s="146"/>
      <c r="F9034" s="1"/>
      <c r="G9034"/>
    </row>
    <row r="9035" spans="1:7" x14ac:dyDescent="0.3">
      <c r="A9035"/>
      <c r="B9035"/>
      <c r="C9035"/>
      <c r="D9035" s="145"/>
      <c r="E9035" s="146"/>
      <c r="F9035" s="1"/>
      <c r="G9035"/>
    </row>
    <row r="9036" spans="1:7" x14ac:dyDescent="0.3">
      <c r="A9036"/>
      <c r="B9036"/>
      <c r="C9036"/>
      <c r="D9036" s="145"/>
      <c r="E9036" s="146"/>
      <c r="F9036" s="1"/>
      <c r="G9036"/>
    </row>
    <row r="9037" spans="1:7" x14ac:dyDescent="0.3">
      <c r="A9037"/>
      <c r="B9037"/>
      <c r="C9037"/>
      <c r="D9037" s="145"/>
      <c r="E9037" s="146"/>
      <c r="F9037" s="1"/>
      <c r="G9037"/>
    </row>
    <row r="9038" spans="1:7" x14ac:dyDescent="0.3">
      <c r="A9038"/>
      <c r="B9038"/>
      <c r="C9038"/>
      <c r="D9038" s="145"/>
      <c r="E9038" s="146"/>
      <c r="F9038" s="1"/>
      <c r="G9038"/>
    </row>
    <row r="9039" spans="1:7" x14ac:dyDescent="0.3">
      <c r="A9039"/>
      <c r="B9039"/>
      <c r="C9039"/>
      <c r="D9039" s="145"/>
      <c r="E9039" s="146"/>
      <c r="F9039" s="1"/>
      <c r="G9039"/>
    </row>
    <row r="9040" spans="1:7" x14ac:dyDescent="0.3">
      <c r="A9040"/>
      <c r="B9040"/>
      <c r="C9040"/>
      <c r="D9040" s="145"/>
      <c r="E9040" s="146"/>
      <c r="F9040" s="1"/>
      <c r="G9040"/>
    </row>
    <row r="9041" spans="1:7" x14ac:dyDescent="0.3">
      <c r="A9041"/>
      <c r="B9041"/>
      <c r="C9041"/>
      <c r="D9041" s="145"/>
      <c r="E9041" s="146"/>
      <c r="F9041" s="1"/>
      <c r="G9041"/>
    </row>
    <row r="9042" spans="1:7" x14ac:dyDescent="0.3">
      <c r="A9042"/>
      <c r="B9042"/>
      <c r="C9042"/>
      <c r="D9042" s="145"/>
      <c r="E9042" s="146"/>
      <c r="F9042" s="1"/>
      <c r="G9042"/>
    </row>
    <row r="9043" spans="1:7" x14ac:dyDescent="0.3">
      <c r="A9043"/>
      <c r="B9043"/>
      <c r="C9043"/>
      <c r="D9043" s="145"/>
      <c r="E9043" s="146"/>
      <c r="F9043" s="1"/>
      <c r="G9043"/>
    </row>
    <row r="9044" spans="1:7" x14ac:dyDescent="0.3">
      <c r="A9044"/>
      <c r="B9044"/>
      <c r="C9044"/>
      <c r="D9044" s="145"/>
      <c r="E9044" s="146"/>
      <c r="F9044" s="1"/>
      <c r="G9044"/>
    </row>
    <row r="9045" spans="1:7" x14ac:dyDescent="0.3">
      <c r="A9045"/>
      <c r="B9045"/>
      <c r="C9045"/>
      <c r="D9045" s="145"/>
      <c r="E9045" s="146"/>
      <c r="F9045" s="1"/>
      <c r="G9045"/>
    </row>
    <row r="9046" spans="1:7" x14ac:dyDescent="0.3">
      <c r="A9046"/>
      <c r="B9046"/>
      <c r="C9046"/>
      <c r="D9046" s="145"/>
      <c r="E9046" s="146"/>
      <c r="F9046" s="1"/>
      <c r="G9046"/>
    </row>
    <row r="9047" spans="1:7" x14ac:dyDescent="0.3">
      <c r="A9047"/>
      <c r="B9047"/>
      <c r="C9047"/>
      <c r="D9047" s="145"/>
      <c r="E9047" s="146"/>
      <c r="F9047" s="1"/>
      <c r="G9047"/>
    </row>
    <row r="9048" spans="1:7" x14ac:dyDescent="0.3">
      <c r="A9048"/>
      <c r="B9048"/>
      <c r="C9048"/>
      <c r="D9048" s="145"/>
      <c r="E9048" s="146"/>
      <c r="F9048" s="1"/>
      <c r="G9048"/>
    </row>
    <row r="9049" spans="1:7" x14ac:dyDescent="0.3">
      <c r="A9049"/>
      <c r="B9049"/>
      <c r="C9049"/>
      <c r="D9049" s="145"/>
      <c r="E9049" s="146"/>
      <c r="F9049" s="1"/>
      <c r="G9049"/>
    </row>
    <row r="9050" spans="1:7" x14ac:dyDescent="0.3">
      <c r="A9050"/>
      <c r="B9050"/>
      <c r="C9050"/>
      <c r="D9050" s="145"/>
      <c r="E9050" s="146"/>
      <c r="F9050" s="1"/>
      <c r="G9050"/>
    </row>
    <row r="9051" spans="1:7" x14ac:dyDescent="0.3">
      <c r="A9051"/>
      <c r="B9051"/>
      <c r="C9051"/>
      <c r="D9051" s="145"/>
      <c r="E9051" s="146"/>
      <c r="F9051" s="1"/>
      <c r="G9051"/>
    </row>
    <row r="9052" spans="1:7" x14ac:dyDescent="0.3">
      <c r="A9052"/>
      <c r="B9052"/>
      <c r="C9052"/>
      <c r="D9052" s="145"/>
      <c r="E9052" s="146"/>
      <c r="F9052" s="1"/>
      <c r="G9052"/>
    </row>
    <row r="9053" spans="1:7" x14ac:dyDescent="0.3">
      <c r="A9053"/>
      <c r="B9053"/>
      <c r="C9053"/>
      <c r="D9053" s="145"/>
      <c r="E9053" s="146"/>
      <c r="F9053" s="1"/>
      <c r="G9053"/>
    </row>
    <row r="9054" spans="1:7" x14ac:dyDescent="0.3">
      <c r="A9054"/>
      <c r="B9054"/>
      <c r="C9054"/>
      <c r="D9054" s="145"/>
      <c r="E9054" s="146"/>
      <c r="F9054" s="1"/>
      <c r="G9054"/>
    </row>
    <row r="9055" spans="1:7" x14ac:dyDescent="0.3">
      <c r="A9055"/>
      <c r="B9055"/>
      <c r="C9055"/>
      <c r="D9055" s="145"/>
      <c r="E9055" s="146"/>
      <c r="F9055" s="1"/>
      <c r="G9055"/>
    </row>
    <row r="9056" spans="1:7" x14ac:dyDescent="0.3">
      <c r="A9056"/>
      <c r="B9056"/>
      <c r="C9056"/>
      <c r="D9056" s="145"/>
      <c r="E9056" s="146"/>
      <c r="F9056" s="1"/>
      <c r="G9056"/>
    </row>
    <row r="9057" spans="1:7" x14ac:dyDescent="0.3">
      <c r="A9057"/>
      <c r="B9057"/>
      <c r="C9057"/>
      <c r="D9057" s="145"/>
      <c r="E9057" s="146"/>
      <c r="F9057" s="1"/>
      <c r="G9057"/>
    </row>
    <row r="9058" spans="1:7" x14ac:dyDescent="0.3">
      <c r="A9058"/>
      <c r="B9058"/>
      <c r="C9058"/>
      <c r="D9058" s="145"/>
      <c r="E9058" s="146"/>
      <c r="F9058" s="1"/>
      <c r="G9058"/>
    </row>
    <row r="9059" spans="1:7" x14ac:dyDescent="0.3">
      <c r="A9059"/>
      <c r="B9059"/>
      <c r="C9059"/>
      <c r="D9059" s="145"/>
      <c r="E9059" s="146"/>
      <c r="F9059" s="1"/>
      <c r="G9059"/>
    </row>
    <row r="9060" spans="1:7" x14ac:dyDescent="0.3">
      <c r="A9060"/>
      <c r="B9060"/>
      <c r="C9060"/>
      <c r="D9060" s="145"/>
      <c r="E9060" s="146"/>
      <c r="F9060" s="1"/>
      <c r="G9060"/>
    </row>
    <row r="9061" spans="1:7" x14ac:dyDescent="0.3">
      <c r="A9061"/>
      <c r="B9061"/>
      <c r="C9061"/>
      <c r="D9061" s="145"/>
      <c r="E9061" s="146"/>
      <c r="F9061" s="1"/>
      <c r="G9061"/>
    </row>
    <row r="9062" spans="1:7" x14ac:dyDescent="0.3">
      <c r="A9062"/>
      <c r="B9062"/>
      <c r="C9062"/>
      <c r="D9062" s="145"/>
      <c r="E9062" s="146"/>
      <c r="F9062" s="1"/>
      <c r="G9062"/>
    </row>
    <row r="9063" spans="1:7" x14ac:dyDescent="0.3">
      <c r="A9063"/>
      <c r="B9063"/>
      <c r="C9063"/>
      <c r="D9063" s="145"/>
      <c r="E9063" s="146"/>
      <c r="F9063" s="1"/>
      <c r="G9063"/>
    </row>
    <row r="9064" spans="1:7" x14ac:dyDescent="0.3">
      <c r="A9064"/>
      <c r="B9064"/>
      <c r="C9064"/>
      <c r="D9064" s="145"/>
      <c r="E9064" s="146"/>
      <c r="F9064" s="1"/>
      <c r="G9064"/>
    </row>
    <row r="9065" spans="1:7" x14ac:dyDescent="0.3">
      <c r="A9065"/>
      <c r="B9065"/>
      <c r="C9065"/>
      <c r="D9065" s="145"/>
      <c r="E9065" s="146"/>
      <c r="F9065" s="1"/>
      <c r="G9065"/>
    </row>
    <row r="9066" spans="1:7" x14ac:dyDescent="0.3">
      <c r="A9066"/>
      <c r="B9066"/>
      <c r="C9066"/>
      <c r="D9066" s="145"/>
      <c r="E9066" s="146"/>
      <c r="F9066" s="1"/>
      <c r="G9066"/>
    </row>
    <row r="9067" spans="1:7" x14ac:dyDescent="0.3">
      <c r="A9067"/>
      <c r="B9067"/>
      <c r="C9067"/>
      <c r="D9067" s="145"/>
      <c r="E9067" s="146"/>
      <c r="F9067" s="1"/>
      <c r="G9067"/>
    </row>
    <row r="9068" spans="1:7" x14ac:dyDescent="0.3">
      <c r="A9068"/>
      <c r="B9068"/>
      <c r="C9068"/>
      <c r="D9068" s="145"/>
      <c r="E9068" s="146"/>
      <c r="F9068" s="1"/>
      <c r="G9068"/>
    </row>
    <row r="9069" spans="1:7" x14ac:dyDescent="0.3">
      <c r="A9069"/>
      <c r="B9069"/>
      <c r="C9069"/>
      <c r="D9069" s="145"/>
      <c r="E9069" s="146"/>
      <c r="F9069" s="1"/>
      <c r="G9069"/>
    </row>
    <row r="9070" spans="1:7" x14ac:dyDescent="0.3">
      <c r="A9070"/>
      <c r="B9070"/>
      <c r="C9070"/>
      <c r="D9070" s="145"/>
      <c r="E9070" s="146"/>
      <c r="F9070" s="1"/>
      <c r="G9070"/>
    </row>
    <row r="9071" spans="1:7" x14ac:dyDescent="0.3">
      <c r="A9071"/>
      <c r="B9071"/>
      <c r="C9071"/>
      <c r="D9071" s="145"/>
      <c r="E9071" s="146"/>
      <c r="F9071" s="1"/>
      <c r="G9071"/>
    </row>
    <row r="9072" spans="1:7" x14ac:dyDescent="0.3">
      <c r="A9072"/>
      <c r="B9072"/>
      <c r="C9072"/>
      <c r="D9072" s="145"/>
      <c r="E9072" s="146"/>
      <c r="F9072" s="1"/>
      <c r="G9072"/>
    </row>
    <row r="9073" spans="1:7" x14ac:dyDescent="0.3">
      <c r="A9073"/>
      <c r="B9073"/>
      <c r="C9073"/>
      <c r="D9073" s="145"/>
      <c r="E9073" s="146"/>
      <c r="F9073" s="1"/>
      <c r="G9073"/>
    </row>
    <row r="9074" spans="1:7" x14ac:dyDescent="0.3">
      <c r="A9074"/>
      <c r="B9074"/>
      <c r="C9074"/>
      <c r="D9074" s="145"/>
      <c r="E9074" s="146"/>
      <c r="F9074" s="1"/>
      <c r="G9074"/>
    </row>
    <row r="9075" spans="1:7" x14ac:dyDescent="0.3">
      <c r="A9075"/>
      <c r="B9075"/>
      <c r="C9075"/>
      <c r="D9075" s="145"/>
      <c r="E9075" s="146"/>
      <c r="F9075" s="1"/>
      <c r="G9075"/>
    </row>
    <row r="9076" spans="1:7" x14ac:dyDescent="0.3">
      <c r="A9076"/>
      <c r="B9076"/>
      <c r="C9076"/>
      <c r="D9076" s="145"/>
      <c r="E9076" s="146"/>
      <c r="F9076" s="1"/>
      <c r="G9076"/>
    </row>
    <row r="9077" spans="1:7" x14ac:dyDescent="0.3">
      <c r="A9077"/>
      <c r="B9077"/>
      <c r="C9077"/>
      <c r="D9077" s="145"/>
      <c r="E9077" s="146"/>
      <c r="F9077" s="1"/>
      <c r="G9077"/>
    </row>
    <row r="9078" spans="1:7" x14ac:dyDescent="0.3">
      <c r="A9078"/>
      <c r="B9078"/>
      <c r="C9078"/>
      <c r="D9078" s="145"/>
      <c r="E9078" s="146"/>
      <c r="F9078" s="1"/>
      <c r="G9078"/>
    </row>
    <row r="9079" spans="1:7" x14ac:dyDescent="0.3">
      <c r="A9079"/>
      <c r="B9079"/>
      <c r="C9079"/>
      <c r="D9079" s="145"/>
      <c r="E9079" s="146"/>
      <c r="F9079" s="1"/>
      <c r="G9079"/>
    </row>
    <row r="9080" spans="1:7" x14ac:dyDescent="0.3">
      <c r="A9080"/>
      <c r="B9080"/>
      <c r="C9080"/>
      <c r="D9080" s="145"/>
      <c r="E9080" s="146"/>
      <c r="F9080" s="1"/>
      <c r="G9080"/>
    </row>
    <row r="9081" spans="1:7" x14ac:dyDescent="0.3">
      <c r="A9081"/>
      <c r="B9081"/>
      <c r="C9081"/>
      <c r="D9081" s="145"/>
      <c r="E9081" s="146"/>
      <c r="F9081" s="1"/>
      <c r="G9081"/>
    </row>
    <row r="9082" spans="1:7" x14ac:dyDescent="0.3">
      <c r="A9082"/>
      <c r="B9082"/>
      <c r="C9082"/>
      <c r="D9082" s="145"/>
      <c r="E9082" s="146"/>
      <c r="F9082" s="1"/>
      <c r="G9082"/>
    </row>
    <row r="9083" spans="1:7" x14ac:dyDescent="0.3">
      <c r="A9083"/>
      <c r="B9083"/>
      <c r="C9083"/>
      <c r="D9083" s="145"/>
      <c r="E9083" s="146"/>
      <c r="F9083" s="1"/>
      <c r="G9083"/>
    </row>
    <row r="9084" spans="1:7" x14ac:dyDescent="0.3">
      <c r="A9084"/>
      <c r="B9084"/>
      <c r="C9084"/>
      <c r="D9084" s="145"/>
      <c r="E9084" s="146"/>
      <c r="F9084" s="1"/>
      <c r="G9084"/>
    </row>
    <row r="9085" spans="1:7" x14ac:dyDescent="0.3">
      <c r="A9085"/>
      <c r="B9085"/>
      <c r="C9085"/>
      <c r="D9085" s="145"/>
      <c r="E9085" s="146"/>
      <c r="F9085" s="1"/>
      <c r="G9085"/>
    </row>
    <row r="9086" spans="1:7" x14ac:dyDescent="0.3">
      <c r="A9086"/>
      <c r="B9086"/>
      <c r="C9086"/>
      <c r="D9086" s="145"/>
      <c r="E9086" s="146"/>
      <c r="F9086" s="1"/>
      <c r="G9086"/>
    </row>
    <row r="9087" spans="1:7" x14ac:dyDescent="0.3">
      <c r="A9087"/>
      <c r="B9087"/>
      <c r="C9087"/>
      <c r="D9087" s="145"/>
      <c r="E9087" s="146"/>
      <c r="F9087" s="1"/>
      <c r="G9087"/>
    </row>
    <row r="9088" spans="1:7" x14ac:dyDescent="0.3">
      <c r="A9088"/>
      <c r="B9088"/>
      <c r="C9088"/>
      <c r="D9088" s="145"/>
      <c r="E9088" s="146"/>
      <c r="F9088" s="1"/>
      <c r="G9088"/>
    </row>
    <row r="9089" spans="1:7" x14ac:dyDescent="0.3">
      <c r="A9089"/>
      <c r="B9089"/>
      <c r="C9089"/>
      <c r="D9089" s="145"/>
      <c r="E9089" s="146"/>
      <c r="F9089" s="1"/>
      <c r="G9089"/>
    </row>
    <row r="9090" spans="1:7" x14ac:dyDescent="0.3">
      <c r="A9090"/>
      <c r="B9090"/>
      <c r="C9090"/>
      <c r="D9090" s="145"/>
      <c r="E9090" s="146"/>
      <c r="F9090" s="1"/>
      <c r="G9090"/>
    </row>
    <row r="9091" spans="1:7" x14ac:dyDescent="0.3">
      <c r="A9091"/>
      <c r="B9091"/>
      <c r="C9091"/>
      <c r="D9091" s="145"/>
      <c r="E9091" s="146"/>
      <c r="F9091" s="1"/>
      <c r="G9091"/>
    </row>
    <row r="9092" spans="1:7" x14ac:dyDescent="0.3">
      <c r="A9092"/>
      <c r="B9092"/>
      <c r="C9092"/>
      <c r="D9092" s="145"/>
      <c r="E9092" s="146"/>
      <c r="F9092" s="1"/>
      <c r="G9092"/>
    </row>
    <row r="9093" spans="1:7" x14ac:dyDescent="0.3">
      <c r="A9093"/>
      <c r="B9093"/>
      <c r="C9093"/>
      <c r="D9093" s="145"/>
      <c r="E9093" s="146"/>
      <c r="F9093" s="1"/>
      <c r="G9093"/>
    </row>
    <row r="9094" spans="1:7" x14ac:dyDescent="0.3">
      <c r="A9094"/>
      <c r="B9094"/>
      <c r="C9094"/>
      <c r="D9094" s="145"/>
      <c r="E9094" s="146"/>
      <c r="F9094" s="1"/>
      <c r="G9094"/>
    </row>
    <row r="9095" spans="1:7" x14ac:dyDescent="0.3">
      <c r="A9095"/>
      <c r="B9095"/>
      <c r="C9095"/>
      <c r="D9095" s="145"/>
      <c r="E9095" s="146"/>
      <c r="F9095" s="1"/>
      <c r="G9095"/>
    </row>
    <row r="9096" spans="1:7" x14ac:dyDescent="0.3">
      <c r="A9096"/>
      <c r="B9096"/>
      <c r="C9096"/>
      <c r="D9096" s="145"/>
      <c r="E9096" s="146"/>
      <c r="F9096" s="1"/>
      <c r="G9096"/>
    </row>
    <row r="9097" spans="1:7" x14ac:dyDescent="0.3">
      <c r="A9097"/>
      <c r="B9097"/>
      <c r="C9097"/>
      <c r="D9097" s="145"/>
      <c r="E9097" s="146"/>
      <c r="F9097" s="1"/>
      <c r="G9097"/>
    </row>
    <row r="9098" spans="1:7" x14ac:dyDescent="0.3">
      <c r="A9098"/>
      <c r="B9098"/>
      <c r="C9098"/>
      <c r="D9098" s="145"/>
      <c r="E9098" s="146"/>
      <c r="F9098" s="1"/>
      <c r="G9098"/>
    </row>
    <row r="9099" spans="1:7" x14ac:dyDescent="0.3">
      <c r="A9099"/>
      <c r="B9099"/>
      <c r="C9099"/>
      <c r="D9099" s="145"/>
      <c r="E9099" s="146"/>
      <c r="F9099" s="1"/>
      <c r="G9099"/>
    </row>
    <row r="9100" spans="1:7" x14ac:dyDescent="0.3">
      <c r="A9100"/>
      <c r="B9100"/>
      <c r="C9100"/>
      <c r="D9100" s="145"/>
      <c r="E9100" s="146"/>
      <c r="F9100" s="1"/>
      <c r="G9100"/>
    </row>
    <row r="9101" spans="1:7" x14ac:dyDescent="0.3">
      <c r="A9101"/>
      <c r="B9101"/>
      <c r="C9101"/>
      <c r="D9101" s="145"/>
      <c r="E9101" s="146"/>
      <c r="F9101" s="1"/>
      <c r="G9101"/>
    </row>
    <row r="9102" spans="1:7" x14ac:dyDescent="0.3">
      <c r="A9102"/>
      <c r="B9102"/>
      <c r="C9102"/>
      <c r="D9102" s="145"/>
      <c r="E9102" s="146"/>
      <c r="F9102" s="1"/>
      <c r="G9102"/>
    </row>
    <row r="9103" spans="1:7" x14ac:dyDescent="0.3">
      <c r="A9103"/>
      <c r="B9103"/>
      <c r="C9103"/>
      <c r="D9103" s="145"/>
      <c r="E9103" s="146"/>
      <c r="F9103" s="1"/>
      <c r="G9103"/>
    </row>
    <row r="9104" spans="1:7" x14ac:dyDescent="0.3">
      <c r="A9104"/>
      <c r="B9104"/>
      <c r="C9104"/>
      <c r="D9104" s="145"/>
      <c r="E9104" s="146"/>
      <c r="F9104" s="1"/>
      <c r="G9104"/>
    </row>
    <row r="9105" spans="1:7" x14ac:dyDescent="0.3">
      <c r="A9105"/>
      <c r="B9105"/>
      <c r="C9105"/>
      <c r="D9105" s="145"/>
      <c r="E9105" s="146"/>
      <c r="F9105" s="1"/>
      <c r="G9105"/>
    </row>
    <row r="9106" spans="1:7" x14ac:dyDescent="0.3">
      <c r="A9106"/>
      <c r="B9106"/>
      <c r="C9106"/>
      <c r="D9106" s="145"/>
      <c r="E9106" s="146"/>
      <c r="F9106" s="1"/>
      <c r="G9106"/>
    </row>
    <row r="9107" spans="1:7" x14ac:dyDescent="0.3">
      <c r="A9107"/>
      <c r="B9107"/>
      <c r="C9107"/>
      <c r="D9107" s="145"/>
      <c r="E9107" s="146"/>
      <c r="F9107" s="1"/>
      <c r="G9107"/>
    </row>
    <row r="9108" spans="1:7" x14ac:dyDescent="0.3">
      <c r="A9108"/>
      <c r="B9108"/>
      <c r="C9108"/>
      <c r="D9108" s="145"/>
      <c r="E9108" s="146"/>
      <c r="F9108" s="1"/>
      <c r="G9108"/>
    </row>
    <row r="9109" spans="1:7" x14ac:dyDescent="0.3">
      <c r="A9109"/>
      <c r="B9109"/>
      <c r="C9109"/>
      <c r="D9109" s="145"/>
      <c r="E9109" s="146"/>
      <c r="F9109" s="1"/>
      <c r="G9109"/>
    </row>
    <row r="9110" spans="1:7" x14ac:dyDescent="0.3">
      <c r="A9110"/>
      <c r="B9110"/>
      <c r="C9110"/>
      <c r="D9110" s="145"/>
      <c r="E9110" s="146"/>
      <c r="F9110" s="1"/>
      <c r="G9110"/>
    </row>
    <row r="9111" spans="1:7" x14ac:dyDescent="0.3">
      <c r="A9111"/>
      <c r="B9111"/>
      <c r="C9111"/>
      <c r="D9111" s="145"/>
      <c r="E9111" s="146"/>
      <c r="F9111" s="1"/>
      <c r="G9111"/>
    </row>
    <row r="9112" spans="1:7" x14ac:dyDescent="0.3">
      <c r="A9112"/>
      <c r="B9112"/>
      <c r="C9112"/>
      <c r="D9112" s="145"/>
      <c r="E9112" s="146"/>
      <c r="F9112" s="1"/>
      <c r="G9112"/>
    </row>
    <row r="9113" spans="1:7" x14ac:dyDescent="0.3">
      <c r="A9113"/>
      <c r="B9113"/>
      <c r="C9113"/>
      <c r="D9113" s="145"/>
      <c r="E9113" s="146"/>
      <c r="F9113" s="1"/>
      <c r="G9113"/>
    </row>
    <row r="9114" spans="1:7" x14ac:dyDescent="0.3">
      <c r="A9114"/>
      <c r="B9114"/>
      <c r="C9114"/>
      <c r="D9114" s="145"/>
      <c r="E9114" s="146"/>
      <c r="F9114" s="1"/>
      <c r="G9114"/>
    </row>
    <row r="9115" spans="1:7" x14ac:dyDescent="0.3">
      <c r="A9115"/>
      <c r="B9115"/>
      <c r="C9115"/>
      <c r="D9115" s="145"/>
      <c r="E9115" s="146"/>
      <c r="F9115" s="1"/>
      <c r="G9115"/>
    </row>
    <row r="9116" spans="1:7" x14ac:dyDescent="0.3">
      <c r="A9116"/>
      <c r="B9116"/>
      <c r="C9116"/>
      <c r="D9116" s="145"/>
      <c r="E9116" s="146"/>
      <c r="F9116" s="1"/>
      <c r="G9116"/>
    </row>
    <row r="9117" spans="1:7" x14ac:dyDescent="0.3">
      <c r="A9117"/>
      <c r="B9117"/>
      <c r="C9117"/>
      <c r="D9117" s="145"/>
      <c r="E9117" s="146"/>
      <c r="F9117" s="1"/>
      <c r="G9117"/>
    </row>
    <row r="9118" spans="1:7" x14ac:dyDescent="0.3">
      <c r="A9118"/>
      <c r="B9118"/>
      <c r="C9118"/>
      <c r="D9118" s="145"/>
      <c r="E9118" s="146"/>
      <c r="F9118" s="1"/>
      <c r="G9118"/>
    </row>
    <row r="9119" spans="1:7" x14ac:dyDescent="0.3">
      <c r="A9119"/>
      <c r="B9119"/>
      <c r="C9119"/>
      <c r="D9119" s="145"/>
      <c r="E9119" s="146"/>
      <c r="F9119" s="1"/>
      <c r="G9119"/>
    </row>
    <row r="9120" spans="1:7" x14ac:dyDescent="0.3">
      <c r="A9120"/>
      <c r="B9120"/>
      <c r="C9120"/>
      <c r="D9120" s="145"/>
      <c r="E9120" s="146"/>
      <c r="F9120" s="1"/>
      <c r="G9120"/>
    </row>
    <row r="9121" spans="1:7" x14ac:dyDescent="0.3">
      <c r="A9121"/>
      <c r="B9121"/>
      <c r="C9121"/>
      <c r="D9121" s="145"/>
      <c r="E9121" s="146"/>
      <c r="F9121" s="1"/>
      <c r="G9121"/>
    </row>
    <row r="9122" spans="1:7" x14ac:dyDescent="0.3">
      <c r="A9122"/>
      <c r="B9122"/>
      <c r="C9122"/>
      <c r="D9122" s="145"/>
      <c r="E9122" s="146"/>
      <c r="F9122" s="1"/>
      <c r="G9122"/>
    </row>
    <row r="9123" spans="1:7" x14ac:dyDescent="0.3">
      <c r="A9123"/>
      <c r="B9123"/>
      <c r="C9123"/>
      <c r="D9123" s="145"/>
      <c r="E9123" s="146"/>
      <c r="F9123" s="1"/>
      <c r="G9123"/>
    </row>
    <row r="9124" spans="1:7" x14ac:dyDescent="0.3">
      <c r="A9124"/>
      <c r="B9124"/>
      <c r="C9124"/>
      <c r="D9124" s="145"/>
      <c r="E9124" s="146"/>
      <c r="F9124" s="1"/>
      <c r="G9124"/>
    </row>
    <row r="9125" spans="1:7" x14ac:dyDescent="0.3">
      <c r="A9125"/>
      <c r="B9125"/>
      <c r="C9125"/>
      <c r="D9125" s="145"/>
      <c r="E9125" s="146"/>
      <c r="F9125" s="1"/>
      <c r="G9125"/>
    </row>
    <row r="9126" spans="1:7" x14ac:dyDescent="0.3">
      <c r="A9126"/>
      <c r="B9126"/>
      <c r="C9126"/>
      <c r="D9126" s="145"/>
      <c r="E9126" s="146"/>
      <c r="F9126" s="1"/>
      <c r="G9126"/>
    </row>
    <row r="9127" spans="1:7" x14ac:dyDescent="0.3">
      <c r="A9127"/>
      <c r="B9127"/>
      <c r="C9127"/>
      <c r="D9127" s="145"/>
      <c r="E9127" s="146"/>
      <c r="F9127" s="1"/>
      <c r="G9127"/>
    </row>
    <row r="9128" spans="1:7" x14ac:dyDescent="0.3">
      <c r="A9128"/>
      <c r="B9128"/>
      <c r="C9128"/>
      <c r="D9128" s="145"/>
      <c r="E9128" s="146"/>
      <c r="F9128" s="1"/>
      <c r="G9128"/>
    </row>
    <row r="9129" spans="1:7" x14ac:dyDescent="0.3">
      <c r="A9129"/>
      <c r="B9129"/>
      <c r="C9129"/>
      <c r="D9129" s="145"/>
      <c r="E9129" s="146"/>
      <c r="F9129" s="1"/>
      <c r="G9129"/>
    </row>
    <row r="9130" spans="1:7" x14ac:dyDescent="0.3">
      <c r="A9130"/>
      <c r="B9130"/>
      <c r="C9130"/>
      <c r="D9130" s="145"/>
      <c r="E9130" s="146"/>
      <c r="F9130" s="1"/>
      <c r="G9130"/>
    </row>
    <row r="9131" spans="1:7" x14ac:dyDescent="0.3">
      <c r="A9131"/>
      <c r="B9131"/>
      <c r="C9131"/>
      <c r="D9131" s="145"/>
      <c r="E9131" s="146"/>
      <c r="F9131" s="1"/>
      <c r="G9131"/>
    </row>
    <row r="9132" spans="1:7" x14ac:dyDescent="0.3">
      <c r="A9132"/>
      <c r="B9132"/>
      <c r="C9132"/>
      <c r="D9132" s="145"/>
      <c r="E9132" s="146"/>
      <c r="F9132" s="1"/>
      <c r="G9132"/>
    </row>
    <row r="9133" spans="1:7" x14ac:dyDescent="0.3">
      <c r="A9133"/>
      <c r="B9133"/>
      <c r="C9133"/>
      <c r="D9133" s="145"/>
      <c r="E9133" s="146"/>
      <c r="F9133" s="1"/>
      <c r="G9133"/>
    </row>
    <row r="9134" spans="1:7" x14ac:dyDescent="0.3">
      <c r="A9134"/>
      <c r="B9134"/>
      <c r="C9134"/>
      <c r="D9134" s="145"/>
      <c r="E9134" s="146"/>
      <c r="F9134" s="1"/>
      <c r="G9134"/>
    </row>
    <row r="9135" spans="1:7" x14ac:dyDescent="0.3">
      <c r="A9135"/>
      <c r="B9135"/>
      <c r="C9135"/>
      <c r="D9135" s="145"/>
      <c r="E9135" s="146"/>
      <c r="F9135" s="1"/>
      <c r="G9135"/>
    </row>
    <row r="9136" spans="1:7" x14ac:dyDescent="0.3">
      <c r="A9136"/>
      <c r="B9136"/>
      <c r="C9136"/>
      <c r="D9136" s="145"/>
      <c r="E9136" s="146"/>
      <c r="F9136" s="1"/>
      <c r="G9136"/>
    </row>
    <row r="9137" spans="1:7" x14ac:dyDescent="0.3">
      <c r="A9137"/>
      <c r="B9137"/>
      <c r="C9137"/>
      <c r="D9137" s="145"/>
      <c r="E9137" s="146"/>
      <c r="F9137" s="1"/>
      <c r="G9137"/>
    </row>
    <row r="9138" spans="1:7" x14ac:dyDescent="0.3">
      <c r="A9138"/>
      <c r="B9138"/>
      <c r="C9138"/>
      <c r="D9138" s="145"/>
      <c r="E9138" s="146"/>
      <c r="F9138" s="1"/>
      <c r="G9138"/>
    </row>
    <row r="9139" spans="1:7" x14ac:dyDescent="0.3">
      <c r="A9139"/>
      <c r="B9139"/>
      <c r="C9139"/>
      <c r="D9139" s="145"/>
      <c r="E9139" s="146"/>
      <c r="F9139" s="1"/>
      <c r="G9139"/>
    </row>
    <row r="9140" spans="1:7" x14ac:dyDescent="0.3">
      <c r="A9140"/>
      <c r="B9140"/>
      <c r="C9140"/>
      <c r="D9140" s="145"/>
      <c r="E9140" s="146"/>
      <c r="F9140" s="1"/>
      <c r="G9140"/>
    </row>
    <row r="9141" spans="1:7" x14ac:dyDescent="0.3">
      <c r="A9141"/>
      <c r="B9141"/>
      <c r="C9141"/>
      <c r="D9141" s="145"/>
      <c r="E9141" s="146"/>
      <c r="F9141" s="1"/>
      <c r="G9141"/>
    </row>
    <row r="9142" spans="1:7" x14ac:dyDescent="0.3">
      <c r="A9142"/>
      <c r="B9142"/>
      <c r="C9142"/>
      <c r="D9142" s="145"/>
      <c r="E9142" s="146"/>
      <c r="F9142" s="1"/>
      <c r="G9142"/>
    </row>
    <row r="9143" spans="1:7" x14ac:dyDescent="0.3">
      <c r="A9143"/>
      <c r="B9143"/>
      <c r="C9143"/>
      <c r="D9143" s="145"/>
      <c r="E9143" s="146"/>
      <c r="F9143" s="1"/>
      <c r="G9143"/>
    </row>
    <row r="9144" spans="1:7" x14ac:dyDescent="0.3">
      <c r="A9144"/>
      <c r="B9144"/>
      <c r="C9144"/>
      <c r="D9144" s="145"/>
      <c r="E9144" s="146"/>
      <c r="F9144" s="1"/>
      <c r="G9144"/>
    </row>
    <row r="9145" spans="1:7" x14ac:dyDescent="0.3">
      <c r="A9145"/>
      <c r="B9145"/>
      <c r="C9145"/>
      <c r="D9145" s="145"/>
      <c r="E9145" s="146"/>
      <c r="F9145" s="1"/>
      <c r="G9145"/>
    </row>
    <row r="9146" spans="1:7" x14ac:dyDescent="0.3">
      <c r="A9146"/>
      <c r="B9146"/>
      <c r="C9146"/>
      <c r="D9146" s="145"/>
      <c r="E9146" s="146"/>
      <c r="F9146" s="1"/>
      <c r="G9146"/>
    </row>
    <row r="9147" spans="1:7" x14ac:dyDescent="0.3">
      <c r="A9147"/>
      <c r="B9147"/>
      <c r="C9147"/>
      <c r="D9147" s="145"/>
      <c r="E9147" s="146"/>
      <c r="F9147" s="1"/>
      <c r="G9147"/>
    </row>
    <row r="9148" spans="1:7" x14ac:dyDescent="0.3">
      <c r="A9148"/>
      <c r="B9148"/>
      <c r="C9148"/>
      <c r="D9148" s="145"/>
      <c r="E9148" s="146"/>
      <c r="F9148" s="1"/>
      <c r="G9148"/>
    </row>
    <row r="9149" spans="1:7" x14ac:dyDescent="0.3">
      <c r="A9149"/>
      <c r="B9149"/>
      <c r="C9149"/>
      <c r="D9149" s="145"/>
      <c r="E9149" s="146"/>
      <c r="F9149" s="1"/>
      <c r="G9149"/>
    </row>
    <row r="9150" spans="1:7" x14ac:dyDescent="0.3">
      <c r="A9150"/>
      <c r="B9150"/>
      <c r="C9150"/>
      <c r="D9150" s="145"/>
      <c r="E9150" s="146"/>
      <c r="F9150" s="1"/>
      <c r="G9150"/>
    </row>
    <row r="9151" spans="1:7" x14ac:dyDescent="0.3">
      <c r="A9151"/>
      <c r="B9151"/>
      <c r="C9151"/>
      <c r="D9151" s="145"/>
      <c r="E9151" s="146"/>
      <c r="F9151" s="1"/>
      <c r="G9151"/>
    </row>
    <row r="9152" spans="1:7" x14ac:dyDescent="0.3">
      <c r="A9152"/>
      <c r="B9152"/>
      <c r="C9152"/>
      <c r="D9152" s="145"/>
      <c r="E9152" s="146"/>
      <c r="F9152" s="1"/>
      <c r="G9152"/>
    </row>
    <row r="9153" spans="1:7" x14ac:dyDescent="0.3">
      <c r="A9153"/>
      <c r="B9153"/>
      <c r="C9153"/>
      <c r="D9153" s="145"/>
      <c r="E9153" s="146"/>
      <c r="F9153" s="1"/>
      <c r="G9153"/>
    </row>
    <row r="9154" spans="1:7" x14ac:dyDescent="0.3">
      <c r="A9154"/>
      <c r="B9154"/>
      <c r="C9154"/>
      <c r="D9154" s="145"/>
      <c r="E9154" s="146"/>
      <c r="F9154" s="1"/>
      <c r="G9154"/>
    </row>
    <row r="9155" spans="1:7" x14ac:dyDescent="0.3">
      <c r="A9155"/>
      <c r="B9155"/>
      <c r="C9155"/>
      <c r="D9155" s="145"/>
      <c r="E9155" s="146"/>
      <c r="F9155" s="1"/>
      <c r="G9155"/>
    </row>
    <row r="9156" spans="1:7" x14ac:dyDescent="0.3">
      <c r="A9156"/>
      <c r="B9156"/>
      <c r="C9156"/>
      <c r="D9156" s="145"/>
      <c r="E9156" s="146"/>
      <c r="F9156" s="1"/>
      <c r="G9156"/>
    </row>
    <row r="9157" spans="1:7" x14ac:dyDescent="0.3">
      <c r="A9157"/>
      <c r="B9157"/>
      <c r="C9157"/>
      <c r="D9157" s="145"/>
      <c r="E9157" s="146"/>
      <c r="F9157" s="1"/>
      <c r="G9157"/>
    </row>
    <row r="9158" spans="1:7" x14ac:dyDescent="0.3">
      <c r="A9158"/>
      <c r="B9158"/>
      <c r="C9158"/>
      <c r="D9158" s="145"/>
      <c r="E9158" s="146"/>
      <c r="F9158" s="1"/>
      <c r="G9158"/>
    </row>
    <row r="9159" spans="1:7" x14ac:dyDescent="0.3">
      <c r="A9159"/>
      <c r="B9159"/>
      <c r="C9159"/>
      <c r="D9159" s="145"/>
      <c r="E9159" s="146"/>
      <c r="F9159" s="1"/>
      <c r="G9159"/>
    </row>
    <row r="9160" spans="1:7" x14ac:dyDescent="0.3">
      <c r="A9160"/>
      <c r="B9160"/>
      <c r="C9160"/>
      <c r="D9160" s="145"/>
      <c r="E9160" s="146"/>
      <c r="F9160" s="1"/>
      <c r="G9160"/>
    </row>
    <row r="9161" spans="1:7" x14ac:dyDescent="0.3">
      <c r="A9161"/>
      <c r="B9161"/>
      <c r="C9161"/>
      <c r="D9161" s="145"/>
      <c r="E9161" s="146"/>
      <c r="F9161" s="1"/>
      <c r="G9161"/>
    </row>
    <row r="9162" spans="1:7" x14ac:dyDescent="0.3">
      <c r="A9162"/>
      <c r="B9162"/>
      <c r="C9162"/>
      <c r="D9162" s="145"/>
      <c r="E9162" s="146"/>
      <c r="F9162" s="1"/>
      <c r="G9162"/>
    </row>
    <row r="9163" spans="1:7" x14ac:dyDescent="0.3">
      <c r="A9163"/>
      <c r="B9163"/>
      <c r="C9163"/>
      <c r="D9163" s="145"/>
      <c r="E9163" s="146"/>
      <c r="F9163" s="1"/>
      <c r="G9163"/>
    </row>
    <row r="9164" spans="1:7" x14ac:dyDescent="0.3">
      <c r="A9164"/>
      <c r="B9164"/>
      <c r="C9164"/>
      <c r="D9164" s="145"/>
      <c r="E9164" s="146"/>
      <c r="F9164" s="1"/>
      <c r="G9164"/>
    </row>
    <row r="9165" spans="1:7" x14ac:dyDescent="0.3">
      <c r="A9165"/>
      <c r="B9165"/>
      <c r="C9165"/>
      <c r="D9165" s="145"/>
      <c r="E9165" s="146"/>
      <c r="F9165" s="1"/>
      <c r="G9165"/>
    </row>
    <row r="9166" spans="1:7" x14ac:dyDescent="0.3">
      <c r="A9166"/>
      <c r="B9166"/>
      <c r="C9166"/>
      <c r="D9166" s="145"/>
      <c r="E9166" s="146"/>
      <c r="F9166" s="1"/>
      <c r="G9166"/>
    </row>
    <row r="9167" spans="1:7" x14ac:dyDescent="0.3">
      <c r="A9167"/>
      <c r="B9167"/>
      <c r="C9167"/>
      <c r="D9167" s="145"/>
      <c r="E9167" s="146"/>
      <c r="F9167" s="1"/>
      <c r="G9167"/>
    </row>
    <row r="9168" spans="1:7" x14ac:dyDescent="0.3">
      <c r="A9168"/>
      <c r="B9168"/>
      <c r="C9168"/>
      <c r="D9168" s="145"/>
      <c r="E9168" s="146"/>
      <c r="F9168" s="1"/>
      <c r="G9168"/>
    </row>
    <row r="9169" spans="1:7" x14ac:dyDescent="0.3">
      <c r="A9169"/>
      <c r="B9169"/>
      <c r="C9169"/>
      <c r="D9169" s="145"/>
      <c r="E9169" s="146"/>
      <c r="F9169" s="1"/>
      <c r="G9169"/>
    </row>
    <row r="9170" spans="1:7" x14ac:dyDescent="0.3">
      <c r="A9170"/>
      <c r="B9170"/>
      <c r="C9170"/>
      <c r="D9170" s="145"/>
      <c r="E9170" s="146"/>
      <c r="F9170" s="1"/>
      <c r="G9170"/>
    </row>
    <row r="9171" spans="1:7" x14ac:dyDescent="0.3">
      <c r="A9171"/>
      <c r="B9171"/>
      <c r="C9171"/>
      <c r="D9171" s="145"/>
      <c r="E9171" s="146"/>
      <c r="F9171" s="1"/>
      <c r="G9171"/>
    </row>
    <row r="9172" spans="1:7" x14ac:dyDescent="0.3">
      <c r="A9172"/>
      <c r="B9172"/>
      <c r="C9172"/>
      <c r="D9172" s="145"/>
      <c r="E9172" s="146"/>
      <c r="F9172" s="1"/>
      <c r="G9172"/>
    </row>
    <row r="9173" spans="1:7" x14ac:dyDescent="0.3">
      <c r="A9173"/>
      <c r="B9173"/>
      <c r="C9173"/>
      <c r="D9173" s="145"/>
      <c r="E9173" s="146"/>
      <c r="F9173" s="1"/>
      <c r="G9173"/>
    </row>
    <row r="9174" spans="1:7" x14ac:dyDescent="0.3">
      <c r="A9174"/>
      <c r="B9174"/>
      <c r="C9174"/>
      <c r="D9174" s="145"/>
      <c r="E9174" s="146"/>
      <c r="F9174" s="1"/>
      <c r="G9174"/>
    </row>
    <row r="9175" spans="1:7" x14ac:dyDescent="0.3">
      <c r="A9175"/>
      <c r="B9175"/>
      <c r="C9175"/>
      <c r="D9175" s="145"/>
      <c r="E9175" s="146"/>
      <c r="F9175" s="1"/>
      <c r="G9175"/>
    </row>
    <row r="9176" spans="1:7" x14ac:dyDescent="0.3">
      <c r="A9176"/>
      <c r="B9176"/>
      <c r="C9176"/>
      <c r="D9176" s="145"/>
      <c r="E9176" s="146"/>
      <c r="F9176" s="1"/>
      <c r="G9176"/>
    </row>
    <row r="9177" spans="1:7" x14ac:dyDescent="0.3">
      <c r="A9177"/>
      <c r="B9177"/>
      <c r="C9177"/>
      <c r="D9177" s="145"/>
      <c r="E9177" s="146"/>
      <c r="F9177" s="1"/>
      <c r="G9177"/>
    </row>
    <row r="9178" spans="1:7" x14ac:dyDescent="0.3">
      <c r="A9178"/>
      <c r="B9178"/>
      <c r="C9178"/>
      <c r="D9178" s="145"/>
      <c r="E9178" s="146"/>
      <c r="F9178" s="1"/>
      <c r="G9178"/>
    </row>
    <row r="9179" spans="1:7" x14ac:dyDescent="0.3">
      <c r="A9179"/>
      <c r="B9179"/>
      <c r="C9179"/>
      <c r="D9179" s="145"/>
      <c r="E9179" s="146"/>
      <c r="F9179" s="1"/>
      <c r="G9179"/>
    </row>
    <row r="9180" spans="1:7" x14ac:dyDescent="0.3">
      <c r="A9180"/>
      <c r="B9180"/>
      <c r="C9180"/>
      <c r="D9180" s="145"/>
      <c r="E9180" s="146"/>
      <c r="F9180" s="1"/>
      <c r="G9180"/>
    </row>
    <row r="9181" spans="1:7" x14ac:dyDescent="0.3">
      <c r="A9181"/>
      <c r="B9181"/>
      <c r="C9181"/>
      <c r="D9181" s="145"/>
      <c r="E9181" s="146"/>
      <c r="F9181" s="1"/>
      <c r="G9181"/>
    </row>
    <row r="9182" spans="1:7" x14ac:dyDescent="0.3">
      <c r="A9182"/>
      <c r="B9182"/>
      <c r="C9182"/>
      <c r="D9182" s="145"/>
      <c r="E9182" s="146"/>
      <c r="F9182" s="1"/>
      <c r="G9182"/>
    </row>
    <row r="9183" spans="1:7" x14ac:dyDescent="0.3">
      <c r="A9183"/>
      <c r="B9183"/>
      <c r="C9183"/>
      <c r="D9183" s="145"/>
      <c r="E9183" s="146"/>
      <c r="F9183" s="1"/>
      <c r="G9183"/>
    </row>
    <row r="9184" spans="1:7" x14ac:dyDescent="0.3">
      <c r="A9184"/>
      <c r="B9184"/>
      <c r="C9184"/>
      <c r="D9184" s="145"/>
      <c r="E9184" s="146"/>
      <c r="F9184" s="1"/>
      <c r="G9184"/>
    </row>
    <row r="9185" spans="1:7" x14ac:dyDescent="0.3">
      <c r="A9185"/>
      <c r="B9185"/>
      <c r="C9185"/>
      <c r="D9185" s="145"/>
      <c r="E9185" s="146"/>
      <c r="F9185" s="1"/>
      <c r="G9185"/>
    </row>
    <row r="9186" spans="1:7" x14ac:dyDescent="0.3">
      <c r="A9186"/>
      <c r="B9186"/>
      <c r="C9186"/>
      <c r="D9186" s="145"/>
      <c r="E9186" s="146"/>
      <c r="F9186" s="1"/>
      <c r="G9186"/>
    </row>
    <row r="9187" spans="1:7" x14ac:dyDescent="0.3">
      <c r="A9187"/>
      <c r="B9187"/>
      <c r="C9187"/>
      <c r="D9187" s="145"/>
      <c r="E9187" s="146"/>
      <c r="F9187" s="1"/>
      <c r="G9187"/>
    </row>
    <row r="9188" spans="1:7" x14ac:dyDescent="0.3">
      <c r="A9188"/>
      <c r="B9188"/>
      <c r="C9188"/>
      <c r="D9188" s="145"/>
      <c r="E9188" s="146"/>
      <c r="F9188" s="1"/>
      <c r="G9188"/>
    </row>
    <row r="9189" spans="1:7" x14ac:dyDescent="0.3">
      <c r="A9189"/>
      <c r="B9189"/>
      <c r="C9189"/>
      <c r="D9189" s="145"/>
      <c r="E9189" s="146"/>
      <c r="F9189" s="1"/>
      <c r="G9189"/>
    </row>
    <row r="9190" spans="1:7" x14ac:dyDescent="0.3">
      <c r="A9190"/>
      <c r="B9190"/>
      <c r="C9190"/>
      <c r="D9190" s="145"/>
      <c r="E9190" s="146"/>
      <c r="F9190" s="1"/>
      <c r="G9190"/>
    </row>
    <row r="9191" spans="1:7" x14ac:dyDescent="0.3">
      <c r="A9191"/>
      <c r="B9191"/>
      <c r="C9191"/>
      <c r="D9191" s="145"/>
      <c r="E9191" s="146"/>
      <c r="F9191" s="1"/>
      <c r="G9191"/>
    </row>
    <row r="9192" spans="1:7" x14ac:dyDescent="0.3">
      <c r="A9192"/>
      <c r="B9192"/>
      <c r="C9192"/>
      <c r="D9192" s="145"/>
      <c r="E9192" s="146"/>
      <c r="F9192" s="1"/>
      <c r="G9192"/>
    </row>
    <row r="9193" spans="1:7" x14ac:dyDescent="0.3">
      <c r="A9193"/>
      <c r="B9193"/>
      <c r="C9193"/>
      <c r="D9193" s="145"/>
      <c r="E9193" s="146"/>
      <c r="F9193" s="1"/>
      <c r="G9193"/>
    </row>
    <row r="9194" spans="1:7" x14ac:dyDescent="0.3">
      <c r="A9194"/>
      <c r="B9194"/>
      <c r="C9194"/>
      <c r="D9194" s="145"/>
      <c r="E9194" s="146"/>
      <c r="F9194" s="1"/>
      <c r="G9194"/>
    </row>
    <row r="9195" spans="1:7" x14ac:dyDescent="0.3">
      <c r="A9195"/>
      <c r="B9195"/>
      <c r="C9195"/>
      <c r="D9195" s="145"/>
      <c r="E9195" s="146"/>
      <c r="F9195" s="1"/>
      <c r="G9195"/>
    </row>
    <row r="9196" spans="1:7" x14ac:dyDescent="0.3">
      <c r="A9196"/>
      <c r="B9196"/>
      <c r="C9196"/>
      <c r="D9196" s="145"/>
      <c r="E9196" s="146"/>
      <c r="F9196" s="1"/>
      <c r="G9196"/>
    </row>
    <row r="9197" spans="1:7" x14ac:dyDescent="0.3">
      <c r="A9197"/>
      <c r="B9197"/>
      <c r="C9197"/>
      <c r="D9197" s="145"/>
      <c r="E9197" s="146"/>
      <c r="F9197" s="1"/>
      <c r="G9197"/>
    </row>
    <row r="9198" spans="1:7" x14ac:dyDescent="0.3">
      <c r="A9198"/>
      <c r="B9198"/>
      <c r="C9198"/>
      <c r="D9198" s="145"/>
      <c r="E9198" s="146"/>
      <c r="F9198" s="1"/>
      <c r="G9198"/>
    </row>
    <row r="9199" spans="1:7" x14ac:dyDescent="0.3">
      <c r="A9199"/>
      <c r="B9199"/>
      <c r="C9199"/>
      <c r="D9199" s="145"/>
      <c r="E9199" s="146"/>
      <c r="F9199" s="1"/>
      <c r="G9199"/>
    </row>
    <row r="9200" spans="1:7" x14ac:dyDescent="0.3">
      <c r="A9200"/>
      <c r="B9200"/>
      <c r="C9200"/>
      <c r="D9200" s="145"/>
      <c r="E9200" s="146"/>
      <c r="F9200" s="1"/>
      <c r="G9200"/>
    </row>
    <row r="9201" spans="1:7" x14ac:dyDescent="0.3">
      <c r="A9201"/>
      <c r="B9201"/>
      <c r="C9201"/>
      <c r="D9201" s="145"/>
      <c r="E9201" s="146"/>
      <c r="F9201" s="1"/>
      <c r="G9201"/>
    </row>
    <row r="9202" spans="1:7" x14ac:dyDescent="0.3">
      <c r="A9202"/>
      <c r="B9202"/>
      <c r="C9202"/>
      <c r="D9202" s="145"/>
      <c r="E9202" s="146"/>
      <c r="F9202" s="1"/>
      <c r="G9202"/>
    </row>
    <row r="9203" spans="1:7" x14ac:dyDescent="0.3">
      <c r="A9203"/>
      <c r="B9203"/>
      <c r="C9203"/>
      <c r="D9203" s="145"/>
      <c r="E9203" s="146"/>
      <c r="F9203" s="1"/>
      <c r="G9203"/>
    </row>
    <row r="9204" spans="1:7" x14ac:dyDescent="0.3">
      <c r="A9204"/>
      <c r="B9204"/>
      <c r="C9204"/>
      <c r="D9204" s="145"/>
      <c r="E9204" s="146"/>
      <c r="F9204" s="1"/>
      <c r="G9204"/>
    </row>
    <row r="9205" spans="1:7" x14ac:dyDescent="0.3">
      <c r="A9205"/>
      <c r="B9205"/>
      <c r="C9205"/>
      <c r="D9205" s="145"/>
      <c r="E9205" s="146"/>
      <c r="F9205" s="1"/>
      <c r="G9205"/>
    </row>
    <row r="9206" spans="1:7" x14ac:dyDescent="0.3">
      <c r="A9206"/>
      <c r="B9206"/>
      <c r="C9206"/>
      <c r="D9206" s="145"/>
      <c r="E9206" s="146"/>
      <c r="F9206" s="1"/>
      <c r="G9206"/>
    </row>
    <row r="9207" spans="1:7" x14ac:dyDescent="0.3">
      <c r="A9207"/>
      <c r="B9207"/>
      <c r="C9207"/>
      <c r="D9207" s="145"/>
      <c r="E9207" s="146"/>
      <c r="F9207" s="1"/>
      <c r="G9207"/>
    </row>
    <row r="9208" spans="1:7" x14ac:dyDescent="0.3">
      <c r="A9208"/>
      <c r="B9208"/>
      <c r="C9208"/>
      <c r="D9208" s="145"/>
      <c r="E9208" s="146"/>
      <c r="F9208" s="1"/>
      <c r="G9208"/>
    </row>
    <row r="9209" spans="1:7" x14ac:dyDescent="0.3">
      <c r="A9209"/>
      <c r="B9209"/>
      <c r="C9209"/>
      <c r="D9209" s="145"/>
      <c r="E9209" s="146"/>
      <c r="F9209" s="1"/>
      <c r="G9209"/>
    </row>
    <row r="9210" spans="1:7" x14ac:dyDescent="0.3">
      <c r="A9210"/>
      <c r="B9210"/>
      <c r="C9210"/>
      <c r="D9210" s="145"/>
      <c r="E9210" s="146"/>
      <c r="F9210" s="1"/>
      <c r="G9210"/>
    </row>
    <row r="9211" spans="1:7" x14ac:dyDescent="0.3">
      <c r="A9211"/>
      <c r="B9211"/>
      <c r="C9211"/>
      <c r="D9211" s="145"/>
      <c r="E9211" s="146"/>
      <c r="F9211" s="1"/>
      <c r="G9211"/>
    </row>
    <row r="9212" spans="1:7" x14ac:dyDescent="0.3">
      <c r="A9212"/>
      <c r="B9212"/>
      <c r="C9212"/>
      <c r="D9212" s="145"/>
      <c r="E9212" s="146"/>
      <c r="F9212" s="1"/>
      <c r="G9212"/>
    </row>
    <row r="9213" spans="1:7" x14ac:dyDescent="0.3">
      <c r="A9213"/>
      <c r="B9213"/>
      <c r="C9213"/>
      <c r="D9213" s="145"/>
      <c r="E9213" s="146"/>
      <c r="F9213" s="1"/>
      <c r="G9213"/>
    </row>
    <row r="9214" spans="1:7" x14ac:dyDescent="0.3">
      <c r="A9214"/>
      <c r="B9214"/>
      <c r="C9214"/>
      <c r="D9214" s="145"/>
      <c r="E9214" s="146"/>
      <c r="F9214" s="1"/>
      <c r="G9214"/>
    </row>
    <row r="9215" spans="1:7" x14ac:dyDescent="0.3">
      <c r="A9215"/>
      <c r="B9215"/>
      <c r="C9215"/>
      <c r="D9215" s="145"/>
      <c r="E9215" s="146"/>
      <c r="F9215" s="1"/>
      <c r="G9215"/>
    </row>
    <row r="9216" spans="1:7" x14ac:dyDescent="0.3">
      <c r="A9216"/>
      <c r="B9216"/>
      <c r="C9216"/>
      <c r="D9216" s="145"/>
      <c r="E9216" s="146"/>
      <c r="F9216" s="1"/>
      <c r="G9216"/>
    </row>
    <row r="9217" spans="1:7" x14ac:dyDescent="0.3">
      <c r="A9217"/>
      <c r="B9217"/>
      <c r="C9217"/>
      <c r="D9217" s="145"/>
      <c r="E9217" s="146"/>
      <c r="F9217" s="1"/>
      <c r="G9217"/>
    </row>
    <row r="9218" spans="1:7" x14ac:dyDescent="0.3">
      <c r="A9218"/>
      <c r="B9218"/>
      <c r="C9218"/>
      <c r="D9218" s="145"/>
      <c r="E9218" s="146"/>
      <c r="F9218" s="1"/>
      <c r="G9218"/>
    </row>
    <row r="9219" spans="1:7" x14ac:dyDescent="0.3">
      <c r="A9219"/>
      <c r="B9219"/>
      <c r="C9219"/>
      <c r="D9219" s="145"/>
      <c r="E9219" s="146"/>
      <c r="F9219" s="1"/>
      <c r="G9219"/>
    </row>
    <row r="9220" spans="1:7" x14ac:dyDescent="0.3">
      <c r="A9220"/>
      <c r="B9220"/>
      <c r="C9220"/>
      <c r="D9220" s="145"/>
      <c r="E9220" s="146"/>
      <c r="F9220" s="1"/>
      <c r="G9220"/>
    </row>
    <row r="9221" spans="1:7" x14ac:dyDescent="0.3">
      <c r="A9221"/>
      <c r="B9221"/>
      <c r="C9221"/>
      <c r="D9221" s="145"/>
      <c r="E9221" s="146"/>
      <c r="F9221" s="1"/>
      <c r="G9221"/>
    </row>
    <row r="9222" spans="1:7" x14ac:dyDescent="0.3">
      <c r="A9222"/>
      <c r="B9222"/>
      <c r="C9222"/>
      <c r="D9222" s="145"/>
      <c r="E9222" s="146"/>
      <c r="F9222" s="1"/>
      <c r="G9222"/>
    </row>
    <row r="9223" spans="1:7" x14ac:dyDescent="0.3">
      <c r="A9223"/>
      <c r="B9223"/>
      <c r="C9223"/>
      <c r="D9223" s="145"/>
      <c r="E9223" s="146"/>
      <c r="F9223" s="1"/>
      <c r="G9223"/>
    </row>
    <row r="9224" spans="1:7" x14ac:dyDescent="0.3">
      <c r="A9224"/>
      <c r="B9224"/>
      <c r="C9224"/>
      <c r="D9224" s="145"/>
      <c r="E9224" s="146"/>
      <c r="F9224" s="1"/>
      <c r="G9224"/>
    </row>
    <row r="9225" spans="1:7" x14ac:dyDescent="0.3">
      <c r="A9225"/>
      <c r="B9225"/>
      <c r="C9225"/>
      <c r="D9225" s="145"/>
      <c r="E9225" s="146"/>
      <c r="F9225" s="1"/>
      <c r="G9225"/>
    </row>
    <row r="9226" spans="1:7" x14ac:dyDescent="0.3">
      <c r="A9226"/>
      <c r="B9226"/>
      <c r="C9226"/>
      <c r="D9226" s="145"/>
      <c r="E9226" s="146"/>
      <c r="F9226" s="1"/>
      <c r="G9226"/>
    </row>
    <row r="9227" spans="1:7" x14ac:dyDescent="0.3">
      <c r="A9227"/>
      <c r="B9227"/>
      <c r="C9227"/>
      <c r="D9227" s="145"/>
      <c r="E9227" s="146"/>
      <c r="F9227" s="1"/>
      <c r="G9227"/>
    </row>
    <row r="9228" spans="1:7" x14ac:dyDescent="0.3">
      <c r="A9228"/>
      <c r="B9228"/>
      <c r="C9228"/>
      <c r="D9228" s="145"/>
      <c r="E9228" s="146"/>
      <c r="F9228" s="1"/>
      <c r="G9228"/>
    </row>
    <row r="9229" spans="1:7" x14ac:dyDescent="0.3">
      <c r="A9229"/>
      <c r="B9229"/>
      <c r="C9229"/>
      <c r="D9229" s="145"/>
      <c r="E9229" s="146"/>
      <c r="F9229" s="1"/>
      <c r="G9229"/>
    </row>
    <row r="9230" spans="1:7" x14ac:dyDescent="0.3">
      <c r="A9230"/>
      <c r="B9230"/>
      <c r="C9230"/>
      <c r="D9230" s="145"/>
      <c r="E9230" s="146"/>
      <c r="F9230" s="1"/>
      <c r="G9230"/>
    </row>
    <row r="9231" spans="1:7" x14ac:dyDescent="0.3">
      <c r="A9231"/>
      <c r="B9231"/>
      <c r="C9231"/>
      <c r="D9231" s="145"/>
      <c r="E9231" s="146"/>
      <c r="F9231" s="1"/>
      <c r="G9231"/>
    </row>
    <row r="9232" spans="1:7" x14ac:dyDescent="0.3">
      <c r="A9232"/>
      <c r="B9232"/>
      <c r="C9232"/>
      <c r="D9232" s="145"/>
      <c r="E9232" s="146"/>
      <c r="F9232" s="1"/>
      <c r="G9232"/>
    </row>
    <row r="9233" spans="1:7" x14ac:dyDescent="0.3">
      <c r="A9233"/>
      <c r="B9233"/>
      <c r="C9233"/>
      <c r="D9233" s="145"/>
      <c r="E9233" s="146"/>
      <c r="F9233" s="1"/>
      <c r="G9233"/>
    </row>
    <row r="9234" spans="1:7" x14ac:dyDescent="0.3">
      <c r="A9234"/>
      <c r="B9234"/>
      <c r="C9234"/>
      <c r="D9234" s="145"/>
      <c r="E9234" s="146"/>
      <c r="F9234" s="1"/>
      <c r="G9234"/>
    </row>
    <row r="9235" spans="1:7" x14ac:dyDescent="0.3">
      <c r="A9235"/>
      <c r="B9235"/>
      <c r="C9235"/>
      <c r="D9235" s="145"/>
      <c r="E9235" s="146"/>
      <c r="F9235" s="1"/>
      <c r="G9235"/>
    </row>
    <row r="9236" spans="1:7" x14ac:dyDescent="0.3">
      <c r="A9236"/>
      <c r="B9236"/>
      <c r="C9236"/>
      <c r="D9236" s="145"/>
      <c r="E9236" s="146"/>
      <c r="F9236" s="1"/>
      <c r="G9236"/>
    </row>
    <row r="9237" spans="1:7" x14ac:dyDescent="0.3">
      <c r="A9237"/>
      <c r="B9237"/>
      <c r="C9237"/>
      <c r="D9237" s="145"/>
      <c r="E9237" s="146"/>
      <c r="F9237" s="1"/>
      <c r="G9237"/>
    </row>
    <row r="9238" spans="1:7" x14ac:dyDescent="0.3">
      <c r="A9238"/>
      <c r="B9238"/>
      <c r="C9238"/>
      <c r="D9238" s="145"/>
      <c r="E9238" s="146"/>
      <c r="F9238" s="1"/>
      <c r="G9238"/>
    </row>
    <row r="9239" spans="1:7" x14ac:dyDescent="0.3">
      <c r="A9239"/>
      <c r="B9239"/>
      <c r="C9239"/>
      <c r="D9239" s="145"/>
      <c r="E9239" s="146"/>
      <c r="F9239" s="1"/>
      <c r="G9239"/>
    </row>
    <row r="9240" spans="1:7" x14ac:dyDescent="0.3">
      <c r="A9240"/>
      <c r="B9240"/>
      <c r="C9240"/>
      <c r="D9240" s="145"/>
      <c r="E9240" s="146"/>
      <c r="F9240" s="1"/>
      <c r="G9240"/>
    </row>
    <row r="9241" spans="1:7" x14ac:dyDescent="0.3">
      <c r="A9241"/>
      <c r="B9241"/>
      <c r="C9241"/>
      <c r="D9241" s="145"/>
      <c r="E9241" s="146"/>
      <c r="F9241" s="1"/>
      <c r="G9241"/>
    </row>
    <row r="9242" spans="1:7" x14ac:dyDescent="0.3">
      <c r="A9242"/>
      <c r="B9242"/>
      <c r="C9242"/>
      <c r="D9242" s="145"/>
      <c r="E9242" s="146"/>
      <c r="F9242" s="1"/>
      <c r="G9242"/>
    </row>
    <row r="9243" spans="1:7" x14ac:dyDescent="0.3">
      <c r="A9243"/>
      <c r="B9243"/>
      <c r="C9243"/>
      <c r="D9243" s="145"/>
      <c r="E9243" s="146"/>
      <c r="F9243" s="1"/>
      <c r="G9243"/>
    </row>
    <row r="9244" spans="1:7" x14ac:dyDescent="0.3">
      <c r="A9244"/>
      <c r="B9244"/>
      <c r="C9244"/>
      <c r="D9244" s="145"/>
      <c r="E9244" s="146"/>
      <c r="F9244" s="1"/>
      <c r="G9244"/>
    </row>
    <row r="9245" spans="1:7" x14ac:dyDescent="0.3">
      <c r="A9245"/>
      <c r="B9245"/>
      <c r="C9245"/>
      <c r="D9245" s="145"/>
      <c r="E9245" s="146"/>
      <c r="F9245" s="1"/>
      <c r="G9245"/>
    </row>
    <row r="9246" spans="1:7" x14ac:dyDescent="0.3">
      <c r="A9246"/>
      <c r="B9246"/>
      <c r="C9246"/>
      <c r="D9246" s="145"/>
      <c r="E9246" s="146"/>
      <c r="F9246" s="1"/>
      <c r="G9246"/>
    </row>
    <row r="9247" spans="1:7" x14ac:dyDescent="0.3">
      <c r="A9247"/>
      <c r="B9247"/>
      <c r="C9247"/>
      <c r="D9247" s="145"/>
      <c r="E9247" s="146"/>
      <c r="F9247" s="1"/>
      <c r="G9247"/>
    </row>
    <row r="9248" spans="1:7" x14ac:dyDescent="0.3">
      <c r="A9248"/>
      <c r="B9248"/>
      <c r="C9248"/>
      <c r="D9248" s="145"/>
      <c r="E9248" s="146"/>
      <c r="F9248" s="1"/>
      <c r="G9248"/>
    </row>
    <row r="9249" spans="1:7" x14ac:dyDescent="0.3">
      <c r="A9249"/>
      <c r="B9249"/>
      <c r="C9249"/>
      <c r="D9249" s="145"/>
      <c r="E9249" s="146"/>
      <c r="F9249" s="1"/>
      <c r="G9249"/>
    </row>
    <row r="9250" spans="1:7" x14ac:dyDescent="0.3">
      <c r="A9250"/>
      <c r="B9250"/>
      <c r="C9250"/>
      <c r="D9250" s="145"/>
      <c r="E9250" s="146"/>
      <c r="F9250" s="1"/>
      <c r="G9250"/>
    </row>
    <row r="9251" spans="1:7" x14ac:dyDescent="0.3">
      <c r="A9251"/>
      <c r="B9251"/>
      <c r="C9251"/>
      <c r="D9251" s="145"/>
      <c r="E9251" s="146"/>
      <c r="F9251" s="1"/>
      <c r="G9251"/>
    </row>
    <row r="9252" spans="1:7" x14ac:dyDescent="0.3">
      <c r="A9252"/>
      <c r="B9252"/>
      <c r="C9252"/>
      <c r="D9252" s="145"/>
      <c r="E9252" s="146"/>
      <c r="F9252" s="1"/>
      <c r="G9252"/>
    </row>
    <row r="9253" spans="1:7" x14ac:dyDescent="0.3">
      <c r="A9253"/>
      <c r="B9253"/>
      <c r="C9253"/>
      <c r="D9253" s="145"/>
      <c r="E9253" s="146"/>
      <c r="F9253" s="1"/>
      <c r="G9253"/>
    </row>
    <row r="9254" spans="1:7" x14ac:dyDescent="0.3">
      <c r="A9254"/>
      <c r="B9254"/>
      <c r="C9254"/>
      <c r="D9254" s="145"/>
      <c r="E9254" s="146"/>
      <c r="F9254" s="1"/>
      <c r="G9254"/>
    </row>
    <row r="9255" spans="1:7" x14ac:dyDescent="0.3">
      <c r="A9255"/>
      <c r="B9255"/>
      <c r="C9255"/>
      <c r="D9255" s="145"/>
      <c r="E9255" s="146"/>
      <c r="F9255" s="1"/>
      <c r="G9255"/>
    </row>
    <row r="9256" spans="1:7" x14ac:dyDescent="0.3">
      <c r="A9256"/>
      <c r="B9256"/>
      <c r="C9256"/>
      <c r="D9256" s="145"/>
      <c r="E9256" s="146"/>
      <c r="F9256" s="1"/>
      <c r="G9256"/>
    </row>
    <row r="9257" spans="1:7" x14ac:dyDescent="0.3">
      <c r="A9257"/>
      <c r="B9257"/>
      <c r="C9257"/>
      <c r="D9257" s="145"/>
      <c r="E9257" s="146"/>
      <c r="F9257" s="1"/>
      <c r="G9257"/>
    </row>
    <row r="9258" spans="1:7" x14ac:dyDescent="0.3">
      <c r="A9258"/>
      <c r="B9258"/>
      <c r="C9258"/>
      <c r="D9258" s="145"/>
      <c r="E9258" s="146"/>
      <c r="F9258" s="1"/>
      <c r="G9258"/>
    </row>
    <row r="9259" spans="1:7" x14ac:dyDescent="0.3">
      <c r="A9259"/>
      <c r="B9259"/>
      <c r="C9259"/>
      <c r="D9259" s="145"/>
      <c r="E9259" s="146"/>
      <c r="F9259" s="1"/>
      <c r="G9259"/>
    </row>
    <row r="9260" spans="1:7" x14ac:dyDescent="0.3">
      <c r="A9260"/>
      <c r="B9260"/>
      <c r="C9260"/>
      <c r="D9260" s="145"/>
      <c r="E9260" s="146"/>
      <c r="F9260" s="1"/>
      <c r="G9260"/>
    </row>
    <row r="9261" spans="1:7" x14ac:dyDescent="0.3">
      <c r="A9261"/>
      <c r="B9261"/>
      <c r="C9261"/>
      <c r="D9261" s="145"/>
      <c r="E9261" s="146"/>
      <c r="F9261" s="1"/>
      <c r="G9261"/>
    </row>
    <row r="9262" spans="1:7" x14ac:dyDescent="0.3">
      <c r="A9262"/>
      <c r="B9262"/>
      <c r="C9262"/>
      <c r="D9262" s="145"/>
      <c r="E9262" s="146"/>
      <c r="F9262" s="1"/>
      <c r="G9262"/>
    </row>
    <row r="9263" spans="1:7" x14ac:dyDescent="0.3">
      <c r="A9263"/>
      <c r="B9263"/>
      <c r="C9263"/>
      <c r="D9263" s="145"/>
      <c r="E9263" s="146"/>
      <c r="F9263" s="1"/>
      <c r="G9263"/>
    </row>
    <row r="9264" spans="1:7" x14ac:dyDescent="0.3">
      <c r="A9264"/>
      <c r="B9264"/>
      <c r="C9264"/>
      <c r="D9264" s="145"/>
      <c r="E9264" s="146"/>
      <c r="F9264" s="1"/>
      <c r="G9264"/>
    </row>
    <row r="9265" spans="1:7" x14ac:dyDescent="0.3">
      <c r="A9265"/>
      <c r="B9265"/>
      <c r="C9265"/>
      <c r="D9265" s="145"/>
      <c r="E9265" s="146"/>
      <c r="F9265" s="1"/>
      <c r="G9265"/>
    </row>
    <row r="9266" spans="1:7" x14ac:dyDescent="0.3">
      <c r="A9266"/>
      <c r="B9266"/>
      <c r="C9266"/>
      <c r="D9266" s="145"/>
      <c r="E9266" s="146"/>
      <c r="F9266" s="1"/>
      <c r="G9266"/>
    </row>
    <row r="9267" spans="1:7" x14ac:dyDescent="0.3">
      <c r="A9267"/>
      <c r="B9267"/>
      <c r="C9267"/>
      <c r="D9267" s="145"/>
      <c r="E9267" s="146"/>
      <c r="F9267" s="1"/>
      <c r="G9267"/>
    </row>
    <row r="9268" spans="1:7" x14ac:dyDescent="0.3">
      <c r="A9268"/>
      <c r="B9268"/>
      <c r="C9268"/>
      <c r="D9268" s="145"/>
      <c r="E9268" s="146"/>
      <c r="F9268" s="1"/>
      <c r="G9268"/>
    </row>
    <row r="9269" spans="1:7" x14ac:dyDescent="0.3">
      <c r="A9269"/>
      <c r="B9269"/>
      <c r="C9269"/>
      <c r="D9269" s="145"/>
      <c r="E9269" s="146"/>
      <c r="F9269" s="1"/>
      <c r="G9269"/>
    </row>
    <row r="9270" spans="1:7" x14ac:dyDescent="0.3">
      <c r="A9270"/>
      <c r="B9270"/>
      <c r="C9270"/>
      <c r="D9270" s="145"/>
      <c r="E9270" s="146"/>
      <c r="F9270" s="1"/>
      <c r="G9270"/>
    </row>
    <row r="9271" spans="1:7" x14ac:dyDescent="0.3">
      <c r="A9271"/>
      <c r="B9271"/>
      <c r="C9271"/>
      <c r="D9271" s="145"/>
      <c r="E9271" s="146"/>
      <c r="F9271" s="1"/>
      <c r="G9271"/>
    </row>
    <row r="9272" spans="1:7" x14ac:dyDescent="0.3">
      <c r="A9272"/>
      <c r="B9272"/>
      <c r="C9272"/>
      <c r="D9272" s="145"/>
      <c r="E9272" s="146"/>
      <c r="F9272" s="1"/>
      <c r="G9272"/>
    </row>
    <row r="9273" spans="1:7" x14ac:dyDescent="0.3">
      <c r="A9273"/>
      <c r="B9273"/>
      <c r="C9273"/>
      <c r="D9273" s="145"/>
      <c r="E9273" s="146"/>
      <c r="F9273" s="1"/>
      <c r="G9273"/>
    </row>
    <row r="9274" spans="1:7" x14ac:dyDescent="0.3">
      <c r="A9274"/>
      <c r="B9274"/>
      <c r="C9274"/>
      <c r="D9274" s="145"/>
      <c r="E9274" s="146"/>
      <c r="F9274" s="1"/>
      <c r="G9274"/>
    </row>
    <row r="9275" spans="1:7" x14ac:dyDescent="0.3">
      <c r="A9275"/>
      <c r="B9275"/>
      <c r="C9275"/>
      <c r="D9275" s="145"/>
      <c r="E9275" s="146"/>
      <c r="F9275" s="1"/>
      <c r="G9275"/>
    </row>
    <row r="9276" spans="1:7" x14ac:dyDescent="0.3">
      <c r="A9276"/>
      <c r="B9276"/>
      <c r="C9276"/>
      <c r="D9276" s="145"/>
      <c r="E9276" s="146"/>
      <c r="F9276" s="1"/>
      <c r="G9276"/>
    </row>
    <row r="9277" spans="1:7" x14ac:dyDescent="0.3">
      <c r="A9277"/>
      <c r="B9277"/>
      <c r="C9277"/>
      <c r="D9277" s="145"/>
      <c r="E9277" s="146"/>
      <c r="F9277" s="1"/>
      <c r="G9277"/>
    </row>
    <row r="9278" spans="1:7" x14ac:dyDescent="0.3">
      <c r="A9278"/>
      <c r="B9278"/>
      <c r="C9278"/>
      <c r="D9278" s="145"/>
      <c r="E9278" s="146"/>
      <c r="F9278" s="1"/>
      <c r="G9278"/>
    </row>
    <row r="9279" spans="1:7" x14ac:dyDescent="0.3">
      <c r="A9279"/>
      <c r="B9279"/>
      <c r="C9279"/>
      <c r="D9279" s="145"/>
      <c r="E9279" s="146"/>
      <c r="F9279" s="1"/>
      <c r="G9279"/>
    </row>
    <row r="9280" spans="1:7" x14ac:dyDescent="0.3">
      <c r="A9280"/>
      <c r="B9280"/>
      <c r="C9280"/>
      <c r="D9280" s="145"/>
      <c r="E9280" s="146"/>
      <c r="F9280" s="1"/>
      <c r="G9280"/>
    </row>
    <row r="9281" spans="1:7" x14ac:dyDescent="0.3">
      <c r="A9281"/>
      <c r="B9281"/>
      <c r="C9281"/>
      <c r="D9281" s="145"/>
      <c r="E9281" s="146"/>
      <c r="F9281" s="1"/>
      <c r="G9281"/>
    </row>
    <row r="9282" spans="1:7" x14ac:dyDescent="0.3">
      <c r="A9282"/>
      <c r="B9282"/>
      <c r="C9282"/>
      <c r="D9282" s="145"/>
      <c r="E9282" s="146"/>
      <c r="F9282" s="1"/>
      <c r="G9282"/>
    </row>
    <row r="9283" spans="1:7" x14ac:dyDescent="0.3">
      <c r="A9283"/>
      <c r="B9283"/>
      <c r="C9283"/>
      <c r="D9283" s="145"/>
      <c r="E9283" s="146"/>
      <c r="F9283" s="1"/>
      <c r="G9283"/>
    </row>
    <row r="9284" spans="1:7" x14ac:dyDescent="0.3">
      <c r="A9284"/>
      <c r="B9284"/>
      <c r="C9284"/>
      <c r="D9284" s="145"/>
      <c r="E9284" s="146"/>
      <c r="F9284" s="1"/>
      <c r="G9284"/>
    </row>
    <row r="9285" spans="1:7" x14ac:dyDescent="0.3">
      <c r="A9285"/>
      <c r="B9285"/>
      <c r="C9285"/>
      <c r="D9285" s="145"/>
      <c r="E9285" s="146"/>
      <c r="F9285" s="1"/>
      <c r="G9285"/>
    </row>
    <row r="9286" spans="1:7" x14ac:dyDescent="0.3">
      <c r="A9286"/>
      <c r="B9286"/>
      <c r="C9286"/>
      <c r="D9286" s="145"/>
      <c r="E9286" s="146"/>
      <c r="F9286" s="1"/>
      <c r="G9286"/>
    </row>
    <row r="9287" spans="1:7" x14ac:dyDescent="0.3">
      <c r="A9287"/>
      <c r="B9287"/>
      <c r="C9287"/>
      <c r="D9287" s="145"/>
      <c r="E9287" s="146"/>
      <c r="F9287" s="1"/>
      <c r="G9287"/>
    </row>
    <row r="9288" spans="1:7" x14ac:dyDescent="0.3">
      <c r="A9288"/>
      <c r="B9288"/>
      <c r="C9288"/>
      <c r="D9288" s="145"/>
      <c r="E9288" s="146"/>
      <c r="F9288" s="1"/>
      <c r="G9288"/>
    </row>
    <row r="9289" spans="1:7" x14ac:dyDescent="0.3">
      <c r="A9289"/>
      <c r="B9289"/>
      <c r="C9289"/>
      <c r="D9289" s="145"/>
      <c r="E9289" s="146"/>
      <c r="F9289" s="1"/>
      <c r="G9289"/>
    </row>
    <row r="9290" spans="1:7" x14ac:dyDescent="0.3">
      <c r="A9290"/>
      <c r="B9290"/>
      <c r="C9290"/>
      <c r="D9290" s="145"/>
      <c r="E9290" s="146"/>
      <c r="F9290" s="1"/>
      <c r="G9290"/>
    </row>
    <row r="9291" spans="1:7" x14ac:dyDescent="0.3">
      <c r="A9291"/>
      <c r="B9291"/>
      <c r="C9291"/>
      <c r="D9291" s="145"/>
      <c r="E9291" s="146"/>
      <c r="F9291" s="1"/>
      <c r="G9291"/>
    </row>
    <row r="9292" spans="1:7" x14ac:dyDescent="0.3">
      <c r="A9292"/>
      <c r="B9292"/>
      <c r="C9292"/>
      <c r="D9292" s="145"/>
      <c r="E9292" s="146"/>
      <c r="F9292" s="1"/>
      <c r="G9292"/>
    </row>
    <row r="9293" spans="1:7" x14ac:dyDescent="0.3">
      <c r="A9293"/>
      <c r="B9293"/>
      <c r="C9293"/>
      <c r="D9293" s="145"/>
      <c r="E9293" s="146"/>
      <c r="F9293" s="1"/>
      <c r="G9293"/>
    </row>
    <row r="9294" spans="1:7" x14ac:dyDescent="0.3">
      <c r="A9294"/>
      <c r="B9294"/>
      <c r="C9294"/>
      <c r="D9294" s="145"/>
      <c r="E9294" s="146"/>
      <c r="F9294" s="1"/>
      <c r="G9294"/>
    </row>
    <row r="9295" spans="1:7" x14ac:dyDescent="0.3">
      <c r="A9295"/>
      <c r="B9295"/>
      <c r="C9295"/>
      <c r="D9295" s="145"/>
      <c r="E9295" s="146"/>
      <c r="F9295" s="1"/>
      <c r="G9295"/>
    </row>
    <row r="9296" spans="1:7" x14ac:dyDescent="0.3">
      <c r="A9296"/>
      <c r="B9296"/>
      <c r="C9296"/>
      <c r="D9296" s="145"/>
      <c r="E9296" s="146"/>
      <c r="F9296" s="1"/>
      <c r="G9296"/>
    </row>
    <row r="9297" spans="1:7" x14ac:dyDescent="0.3">
      <c r="A9297"/>
      <c r="B9297"/>
      <c r="C9297"/>
      <c r="D9297" s="145"/>
      <c r="E9297" s="146"/>
      <c r="F9297" s="1"/>
      <c r="G9297"/>
    </row>
    <row r="9298" spans="1:7" x14ac:dyDescent="0.3">
      <c r="A9298"/>
      <c r="B9298"/>
      <c r="C9298"/>
      <c r="D9298" s="145"/>
      <c r="E9298" s="146"/>
      <c r="F9298" s="1"/>
      <c r="G9298"/>
    </row>
    <row r="9299" spans="1:7" x14ac:dyDescent="0.3">
      <c r="A9299"/>
      <c r="B9299"/>
      <c r="C9299"/>
      <c r="D9299" s="145"/>
      <c r="E9299" s="146"/>
      <c r="F9299" s="1"/>
      <c r="G9299"/>
    </row>
    <row r="9300" spans="1:7" x14ac:dyDescent="0.3">
      <c r="A9300"/>
      <c r="B9300"/>
      <c r="C9300"/>
      <c r="D9300" s="145"/>
      <c r="E9300" s="146"/>
      <c r="F9300" s="1"/>
      <c r="G9300"/>
    </row>
    <row r="9301" spans="1:7" x14ac:dyDescent="0.3">
      <c r="A9301"/>
      <c r="B9301"/>
      <c r="C9301"/>
      <c r="D9301" s="145"/>
      <c r="E9301" s="146"/>
      <c r="F9301" s="1"/>
      <c r="G9301"/>
    </row>
    <row r="9302" spans="1:7" x14ac:dyDescent="0.3">
      <c r="A9302"/>
      <c r="B9302"/>
      <c r="C9302"/>
      <c r="D9302" s="145"/>
      <c r="E9302" s="146"/>
      <c r="F9302" s="1"/>
      <c r="G9302"/>
    </row>
    <row r="9303" spans="1:7" x14ac:dyDescent="0.3">
      <c r="A9303"/>
      <c r="B9303"/>
      <c r="C9303"/>
      <c r="D9303" s="145"/>
      <c r="E9303" s="146"/>
      <c r="F9303" s="1"/>
      <c r="G9303"/>
    </row>
    <row r="9304" spans="1:7" x14ac:dyDescent="0.3">
      <c r="A9304"/>
      <c r="B9304"/>
      <c r="C9304"/>
      <c r="D9304" s="145"/>
      <c r="E9304" s="146"/>
      <c r="F9304" s="1"/>
      <c r="G9304"/>
    </row>
    <row r="9305" spans="1:7" x14ac:dyDescent="0.3">
      <c r="A9305"/>
      <c r="B9305"/>
      <c r="C9305"/>
      <c r="D9305" s="145"/>
      <c r="E9305" s="146"/>
      <c r="F9305" s="1"/>
      <c r="G9305"/>
    </row>
    <row r="9306" spans="1:7" x14ac:dyDescent="0.3">
      <c r="A9306"/>
      <c r="B9306"/>
      <c r="C9306"/>
      <c r="D9306" s="145"/>
      <c r="E9306" s="146"/>
      <c r="F9306" s="1"/>
      <c r="G9306"/>
    </row>
    <row r="9307" spans="1:7" x14ac:dyDescent="0.3">
      <c r="A9307"/>
      <c r="B9307"/>
      <c r="C9307"/>
      <c r="D9307" s="145"/>
      <c r="E9307" s="146"/>
      <c r="F9307" s="1"/>
      <c r="G9307"/>
    </row>
    <row r="9308" spans="1:7" x14ac:dyDescent="0.3">
      <c r="A9308"/>
      <c r="B9308"/>
      <c r="C9308"/>
      <c r="D9308" s="145"/>
      <c r="E9308" s="146"/>
      <c r="F9308" s="1"/>
      <c r="G9308"/>
    </row>
    <row r="9309" spans="1:7" x14ac:dyDescent="0.3">
      <c r="A9309"/>
      <c r="B9309"/>
      <c r="C9309"/>
      <c r="D9309" s="145"/>
      <c r="E9309" s="146"/>
      <c r="F9309" s="1"/>
      <c r="G9309"/>
    </row>
    <row r="9310" spans="1:7" x14ac:dyDescent="0.3">
      <c r="A9310"/>
      <c r="B9310"/>
      <c r="C9310"/>
      <c r="D9310" s="145"/>
      <c r="E9310" s="146"/>
      <c r="F9310" s="1"/>
      <c r="G9310"/>
    </row>
    <row r="9311" spans="1:7" x14ac:dyDescent="0.3">
      <c r="A9311"/>
      <c r="B9311"/>
      <c r="C9311"/>
      <c r="D9311" s="145"/>
      <c r="E9311" s="146"/>
      <c r="F9311" s="1"/>
      <c r="G9311"/>
    </row>
    <row r="9312" spans="1:7" x14ac:dyDescent="0.3">
      <c r="A9312"/>
      <c r="B9312"/>
      <c r="C9312"/>
      <c r="D9312" s="145"/>
      <c r="E9312" s="146"/>
      <c r="F9312" s="1"/>
      <c r="G9312"/>
    </row>
    <row r="9313" spans="1:7" x14ac:dyDescent="0.3">
      <c r="A9313"/>
      <c r="B9313"/>
      <c r="C9313"/>
      <c r="D9313" s="145"/>
      <c r="E9313" s="146"/>
      <c r="F9313" s="1"/>
      <c r="G9313"/>
    </row>
    <row r="9314" spans="1:7" x14ac:dyDescent="0.3">
      <c r="A9314"/>
      <c r="B9314"/>
      <c r="C9314"/>
      <c r="D9314" s="145"/>
      <c r="E9314" s="146"/>
      <c r="F9314" s="1"/>
      <c r="G9314"/>
    </row>
    <row r="9315" spans="1:7" x14ac:dyDescent="0.3">
      <c r="A9315"/>
      <c r="B9315"/>
      <c r="C9315"/>
      <c r="D9315" s="145"/>
      <c r="E9315" s="146"/>
      <c r="F9315" s="1"/>
      <c r="G9315"/>
    </row>
    <row r="9316" spans="1:7" x14ac:dyDescent="0.3">
      <c r="A9316"/>
      <c r="B9316"/>
      <c r="C9316"/>
      <c r="D9316" s="145"/>
      <c r="E9316" s="146"/>
      <c r="F9316" s="1"/>
      <c r="G9316"/>
    </row>
    <row r="9317" spans="1:7" x14ac:dyDescent="0.3">
      <c r="A9317"/>
      <c r="B9317"/>
      <c r="C9317"/>
      <c r="D9317" s="145"/>
      <c r="E9317" s="146"/>
      <c r="F9317" s="1"/>
      <c r="G9317"/>
    </row>
    <row r="9318" spans="1:7" x14ac:dyDescent="0.3">
      <c r="A9318"/>
      <c r="B9318"/>
      <c r="C9318"/>
      <c r="D9318" s="145"/>
      <c r="E9318" s="146"/>
      <c r="F9318" s="1"/>
      <c r="G9318"/>
    </row>
    <row r="9319" spans="1:7" x14ac:dyDescent="0.3">
      <c r="A9319"/>
      <c r="B9319"/>
      <c r="C9319"/>
      <c r="D9319" s="145"/>
      <c r="E9319" s="146"/>
      <c r="F9319" s="1"/>
      <c r="G9319"/>
    </row>
    <row r="9320" spans="1:7" x14ac:dyDescent="0.3">
      <c r="A9320"/>
      <c r="B9320"/>
      <c r="C9320"/>
      <c r="D9320" s="145"/>
      <c r="E9320" s="146"/>
      <c r="F9320" s="1"/>
      <c r="G9320"/>
    </row>
    <row r="9321" spans="1:7" x14ac:dyDescent="0.3">
      <c r="A9321"/>
      <c r="B9321"/>
      <c r="C9321"/>
      <c r="D9321" s="145"/>
      <c r="E9321" s="146"/>
      <c r="F9321" s="1"/>
      <c r="G9321"/>
    </row>
    <row r="9322" spans="1:7" x14ac:dyDescent="0.3">
      <c r="A9322"/>
      <c r="B9322"/>
      <c r="C9322"/>
      <c r="D9322" s="145"/>
      <c r="E9322" s="146"/>
      <c r="F9322" s="1"/>
      <c r="G9322"/>
    </row>
    <row r="9323" spans="1:7" x14ac:dyDescent="0.3">
      <c r="A9323"/>
      <c r="B9323"/>
      <c r="C9323"/>
      <c r="D9323" s="145"/>
      <c r="E9323" s="146"/>
      <c r="F9323" s="1"/>
      <c r="G9323"/>
    </row>
    <row r="9324" spans="1:7" x14ac:dyDescent="0.3">
      <c r="A9324"/>
      <c r="B9324"/>
      <c r="C9324"/>
      <c r="D9324" s="145"/>
      <c r="E9324" s="146"/>
      <c r="F9324" s="1"/>
      <c r="G9324"/>
    </row>
    <row r="9325" spans="1:7" x14ac:dyDescent="0.3">
      <c r="A9325"/>
      <c r="B9325"/>
      <c r="C9325"/>
      <c r="D9325" s="145"/>
      <c r="E9325" s="146"/>
      <c r="F9325" s="1"/>
      <c r="G9325"/>
    </row>
    <row r="9326" spans="1:7" x14ac:dyDescent="0.3">
      <c r="A9326"/>
      <c r="B9326"/>
      <c r="C9326"/>
      <c r="D9326" s="145"/>
      <c r="E9326" s="146"/>
      <c r="F9326" s="1"/>
      <c r="G9326"/>
    </row>
    <row r="9327" spans="1:7" x14ac:dyDescent="0.3">
      <c r="A9327"/>
      <c r="B9327"/>
      <c r="C9327"/>
      <c r="D9327" s="145"/>
      <c r="E9327" s="146"/>
      <c r="F9327" s="1"/>
      <c r="G9327"/>
    </row>
    <row r="9328" spans="1:7" x14ac:dyDescent="0.3">
      <c r="A9328"/>
      <c r="B9328"/>
      <c r="C9328"/>
      <c r="D9328" s="145"/>
      <c r="E9328" s="146"/>
      <c r="F9328" s="1"/>
      <c r="G9328"/>
    </row>
    <row r="9329" spans="1:7" x14ac:dyDescent="0.3">
      <c r="A9329"/>
      <c r="B9329"/>
      <c r="C9329"/>
      <c r="D9329" s="145"/>
      <c r="E9329" s="146"/>
      <c r="F9329" s="1"/>
      <c r="G9329"/>
    </row>
    <row r="9330" spans="1:7" x14ac:dyDescent="0.3">
      <c r="A9330"/>
      <c r="B9330"/>
      <c r="C9330"/>
      <c r="D9330" s="145"/>
      <c r="E9330" s="146"/>
      <c r="F9330" s="1"/>
      <c r="G9330"/>
    </row>
    <row r="9331" spans="1:7" x14ac:dyDescent="0.3">
      <c r="A9331"/>
      <c r="B9331"/>
      <c r="C9331"/>
      <c r="D9331" s="145"/>
      <c r="E9331" s="146"/>
      <c r="F9331" s="1"/>
      <c r="G9331"/>
    </row>
    <row r="9332" spans="1:7" x14ac:dyDescent="0.3">
      <c r="A9332"/>
      <c r="B9332"/>
      <c r="C9332"/>
      <c r="D9332" s="145"/>
      <c r="E9332" s="146"/>
      <c r="F9332" s="1"/>
      <c r="G9332"/>
    </row>
    <row r="9333" spans="1:7" x14ac:dyDescent="0.3">
      <c r="A9333"/>
      <c r="B9333"/>
      <c r="C9333"/>
      <c r="D9333" s="145"/>
      <c r="E9333" s="146"/>
      <c r="F9333" s="1"/>
      <c r="G9333"/>
    </row>
    <row r="9334" spans="1:7" x14ac:dyDescent="0.3">
      <c r="A9334"/>
      <c r="B9334"/>
      <c r="C9334"/>
      <c r="D9334" s="145"/>
      <c r="E9334" s="146"/>
      <c r="F9334" s="1"/>
      <c r="G9334"/>
    </row>
    <row r="9335" spans="1:7" x14ac:dyDescent="0.3">
      <c r="A9335"/>
      <c r="B9335"/>
      <c r="C9335"/>
      <c r="D9335" s="145"/>
      <c r="E9335" s="146"/>
      <c r="F9335" s="1"/>
      <c r="G9335"/>
    </row>
    <row r="9336" spans="1:7" x14ac:dyDescent="0.3">
      <c r="A9336"/>
      <c r="B9336"/>
      <c r="C9336"/>
      <c r="D9336" s="145"/>
      <c r="E9336" s="146"/>
      <c r="F9336" s="1"/>
      <c r="G9336"/>
    </row>
    <row r="9337" spans="1:7" x14ac:dyDescent="0.3">
      <c r="A9337"/>
      <c r="B9337"/>
      <c r="C9337"/>
      <c r="D9337" s="145"/>
      <c r="E9337" s="146"/>
      <c r="F9337" s="1"/>
      <c r="G9337"/>
    </row>
    <row r="9338" spans="1:7" x14ac:dyDescent="0.3">
      <c r="A9338"/>
      <c r="B9338"/>
      <c r="C9338"/>
      <c r="D9338" s="145"/>
      <c r="E9338" s="146"/>
      <c r="F9338" s="1"/>
      <c r="G9338"/>
    </row>
    <row r="9339" spans="1:7" x14ac:dyDescent="0.3">
      <c r="A9339"/>
      <c r="B9339"/>
      <c r="C9339"/>
      <c r="D9339" s="145"/>
      <c r="E9339" s="146"/>
      <c r="F9339" s="1"/>
      <c r="G9339"/>
    </row>
    <row r="9340" spans="1:7" x14ac:dyDescent="0.3">
      <c r="A9340"/>
      <c r="B9340"/>
      <c r="C9340"/>
      <c r="D9340" s="145"/>
      <c r="E9340" s="146"/>
      <c r="F9340" s="1"/>
      <c r="G9340"/>
    </row>
    <row r="9341" spans="1:7" x14ac:dyDescent="0.3">
      <c r="A9341"/>
      <c r="B9341"/>
      <c r="C9341"/>
      <c r="D9341" s="145"/>
      <c r="E9341" s="146"/>
      <c r="F9341" s="1"/>
      <c r="G9341"/>
    </row>
    <row r="9342" spans="1:7" x14ac:dyDescent="0.3">
      <c r="A9342"/>
      <c r="B9342"/>
      <c r="C9342"/>
      <c r="D9342" s="145"/>
      <c r="E9342" s="146"/>
      <c r="F9342" s="1"/>
      <c r="G9342"/>
    </row>
    <row r="9343" spans="1:7" x14ac:dyDescent="0.3">
      <c r="A9343"/>
      <c r="B9343"/>
      <c r="C9343"/>
      <c r="D9343" s="145"/>
      <c r="E9343" s="146"/>
      <c r="F9343" s="1"/>
      <c r="G9343"/>
    </row>
    <row r="9344" spans="1:7" x14ac:dyDescent="0.3">
      <c r="A9344"/>
      <c r="B9344"/>
      <c r="C9344"/>
      <c r="D9344" s="145"/>
      <c r="E9344" s="146"/>
      <c r="F9344" s="1"/>
      <c r="G9344"/>
    </row>
    <row r="9345" spans="1:7" x14ac:dyDescent="0.3">
      <c r="A9345"/>
      <c r="B9345"/>
      <c r="C9345"/>
      <c r="D9345" s="145"/>
      <c r="E9345" s="146"/>
      <c r="F9345" s="1"/>
      <c r="G9345"/>
    </row>
    <row r="9346" spans="1:7" x14ac:dyDescent="0.3">
      <c r="A9346"/>
      <c r="B9346"/>
      <c r="C9346"/>
      <c r="D9346" s="145"/>
      <c r="E9346" s="146"/>
      <c r="F9346" s="1"/>
      <c r="G9346"/>
    </row>
    <row r="9347" spans="1:7" x14ac:dyDescent="0.3">
      <c r="A9347"/>
      <c r="B9347"/>
      <c r="C9347"/>
      <c r="D9347" s="145"/>
      <c r="E9347" s="146"/>
      <c r="F9347" s="1"/>
      <c r="G9347"/>
    </row>
    <row r="9348" spans="1:7" x14ac:dyDescent="0.3">
      <c r="A9348"/>
      <c r="B9348"/>
      <c r="C9348"/>
      <c r="D9348" s="145"/>
      <c r="E9348" s="146"/>
      <c r="F9348" s="1"/>
      <c r="G9348"/>
    </row>
    <row r="9349" spans="1:7" x14ac:dyDescent="0.3">
      <c r="A9349"/>
      <c r="B9349"/>
      <c r="C9349"/>
      <c r="D9349" s="145"/>
      <c r="E9349" s="146"/>
      <c r="F9349" s="1"/>
      <c r="G9349"/>
    </row>
    <row r="9350" spans="1:7" x14ac:dyDescent="0.3">
      <c r="A9350"/>
      <c r="B9350"/>
      <c r="C9350"/>
      <c r="D9350" s="145"/>
      <c r="E9350" s="146"/>
      <c r="F9350" s="1"/>
      <c r="G9350"/>
    </row>
    <row r="9351" spans="1:7" x14ac:dyDescent="0.3">
      <c r="A9351"/>
      <c r="B9351"/>
      <c r="C9351"/>
      <c r="D9351" s="145"/>
      <c r="E9351" s="146"/>
      <c r="F9351" s="1"/>
      <c r="G9351"/>
    </row>
    <row r="9352" spans="1:7" x14ac:dyDescent="0.3">
      <c r="A9352"/>
      <c r="B9352"/>
      <c r="C9352"/>
      <c r="D9352" s="145"/>
      <c r="E9352" s="146"/>
      <c r="F9352" s="1"/>
      <c r="G9352"/>
    </row>
    <row r="9353" spans="1:7" x14ac:dyDescent="0.3">
      <c r="A9353"/>
      <c r="B9353"/>
      <c r="C9353"/>
      <c r="D9353" s="145"/>
      <c r="E9353" s="146"/>
      <c r="F9353" s="1"/>
      <c r="G9353"/>
    </row>
    <row r="9354" spans="1:7" x14ac:dyDescent="0.3">
      <c r="A9354"/>
      <c r="B9354"/>
      <c r="C9354"/>
      <c r="D9354" s="145"/>
      <c r="E9354" s="146"/>
      <c r="F9354" s="1"/>
      <c r="G9354"/>
    </row>
    <row r="9355" spans="1:7" x14ac:dyDescent="0.3">
      <c r="A9355"/>
      <c r="B9355"/>
      <c r="C9355"/>
      <c r="D9355" s="145"/>
      <c r="E9355" s="146"/>
      <c r="F9355" s="1"/>
      <c r="G9355"/>
    </row>
    <row r="9356" spans="1:7" x14ac:dyDescent="0.3">
      <c r="A9356"/>
      <c r="B9356"/>
      <c r="C9356"/>
      <c r="D9356" s="145"/>
      <c r="E9356" s="146"/>
      <c r="F9356" s="1"/>
      <c r="G9356"/>
    </row>
    <row r="9357" spans="1:7" x14ac:dyDescent="0.3">
      <c r="A9357"/>
      <c r="B9357"/>
      <c r="C9357"/>
      <c r="D9357" s="145"/>
      <c r="E9357" s="146"/>
      <c r="F9357" s="1"/>
      <c r="G9357"/>
    </row>
    <row r="9358" spans="1:7" x14ac:dyDescent="0.3">
      <c r="A9358"/>
      <c r="B9358"/>
      <c r="C9358"/>
      <c r="D9358" s="145"/>
      <c r="E9358" s="146"/>
      <c r="F9358" s="1"/>
      <c r="G9358"/>
    </row>
    <row r="9359" spans="1:7" x14ac:dyDescent="0.3">
      <c r="A9359"/>
      <c r="B9359"/>
      <c r="C9359"/>
      <c r="D9359" s="145"/>
      <c r="E9359" s="146"/>
      <c r="F9359" s="1"/>
      <c r="G9359"/>
    </row>
    <row r="9360" spans="1:7" x14ac:dyDescent="0.3">
      <c r="A9360"/>
      <c r="B9360"/>
      <c r="C9360"/>
      <c r="D9360" s="145"/>
      <c r="E9360" s="146"/>
      <c r="F9360" s="1"/>
      <c r="G9360"/>
    </row>
    <row r="9361" spans="1:7" x14ac:dyDescent="0.3">
      <c r="A9361"/>
      <c r="B9361"/>
      <c r="C9361"/>
      <c r="D9361" s="145"/>
      <c r="E9361" s="146"/>
      <c r="F9361" s="1"/>
      <c r="G9361"/>
    </row>
    <row r="9362" spans="1:7" x14ac:dyDescent="0.3">
      <c r="A9362"/>
      <c r="B9362"/>
      <c r="C9362"/>
      <c r="D9362" s="145"/>
      <c r="E9362" s="146"/>
      <c r="F9362" s="1"/>
      <c r="G9362"/>
    </row>
    <row r="9363" spans="1:7" x14ac:dyDescent="0.3">
      <c r="A9363"/>
      <c r="B9363"/>
      <c r="C9363"/>
      <c r="D9363" s="145"/>
      <c r="E9363" s="146"/>
      <c r="F9363" s="1"/>
      <c r="G9363"/>
    </row>
    <row r="9364" spans="1:7" x14ac:dyDescent="0.3">
      <c r="A9364"/>
      <c r="B9364"/>
      <c r="C9364"/>
      <c r="D9364" s="145"/>
      <c r="E9364" s="146"/>
      <c r="F9364" s="1"/>
      <c r="G9364"/>
    </row>
    <row r="9365" spans="1:7" x14ac:dyDescent="0.3">
      <c r="A9365"/>
      <c r="B9365"/>
      <c r="C9365"/>
      <c r="D9365" s="145"/>
      <c r="E9365" s="146"/>
      <c r="F9365" s="1"/>
      <c r="G9365"/>
    </row>
    <row r="9366" spans="1:7" x14ac:dyDescent="0.3">
      <c r="A9366"/>
      <c r="B9366"/>
      <c r="C9366"/>
      <c r="D9366" s="145"/>
      <c r="E9366" s="146"/>
      <c r="F9366" s="1"/>
      <c r="G9366"/>
    </row>
    <row r="9367" spans="1:7" x14ac:dyDescent="0.3">
      <c r="A9367"/>
      <c r="B9367"/>
      <c r="C9367"/>
      <c r="D9367" s="145"/>
      <c r="E9367" s="146"/>
      <c r="F9367" s="1"/>
      <c r="G9367"/>
    </row>
    <row r="9368" spans="1:7" x14ac:dyDescent="0.3">
      <c r="A9368"/>
      <c r="B9368"/>
      <c r="C9368"/>
      <c r="D9368" s="145"/>
      <c r="E9368" s="146"/>
      <c r="F9368" s="1"/>
      <c r="G9368"/>
    </row>
    <row r="9369" spans="1:7" x14ac:dyDescent="0.3">
      <c r="A9369"/>
      <c r="B9369"/>
      <c r="C9369"/>
      <c r="D9369" s="145"/>
      <c r="E9369" s="146"/>
      <c r="F9369" s="1"/>
      <c r="G9369"/>
    </row>
    <row r="9370" spans="1:7" x14ac:dyDescent="0.3">
      <c r="A9370"/>
      <c r="B9370"/>
      <c r="C9370"/>
      <c r="D9370" s="145"/>
      <c r="E9370" s="146"/>
      <c r="F9370" s="1"/>
      <c r="G9370"/>
    </row>
    <row r="9371" spans="1:7" x14ac:dyDescent="0.3">
      <c r="A9371"/>
      <c r="B9371"/>
      <c r="C9371"/>
      <c r="D9371" s="145"/>
      <c r="E9371" s="146"/>
      <c r="F9371" s="1"/>
      <c r="G9371"/>
    </row>
    <row r="9372" spans="1:7" x14ac:dyDescent="0.3">
      <c r="A9372"/>
      <c r="B9372"/>
      <c r="C9372"/>
      <c r="D9372" s="145"/>
      <c r="E9372" s="146"/>
      <c r="F9372" s="1"/>
      <c r="G9372"/>
    </row>
    <row r="9373" spans="1:7" x14ac:dyDescent="0.3">
      <c r="A9373"/>
      <c r="B9373"/>
      <c r="C9373"/>
      <c r="D9373" s="145"/>
      <c r="E9373" s="146"/>
      <c r="F9373" s="1"/>
      <c r="G9373"/>
    </row>
    <row r="9374" spans="1:7" x14ac:dyDescent="0.3">
      <c r="A9374"/>
      <c r="B9374"/>
      <c r="C9374"/>
      <c r="D9374" s="145"/>
      <c r="E9374" s="146"/>
      <c r="F9374" s="1"/>
      <c r="G9374"/>
    </row>
    <row r="9375" spans="1:7" x14ac:dyDescent="0.3">
      <c r="A9375"/>
      <c r="B9375"/>
      <c r="C9375"/>
      <c r="D9375" s="145"/>
      <c r="E9375" s="146"/>
      <c r="F9375" s="1"/>
      <c r="G9375"/>
    </row>
    <row r="9376" spans="1:7" x14ac:dyDescent="0.3">
      <c r="A9376"/>
      <c r="B9376"/>
      <c r="C9376"/>
      <c r="D9376" s="145"/>
      <c r="E9376" s="146"/>
      <c r="F9376" s="1"/>
      <c r="G9376"/>
    </row>
    <row r="9377" spans="1:7" x14ac:dyDescent="0.3">
      <c r="A9377"/>
      <c r="B9377"/>
      <c r="C9377"/>
      <c r="D9377" s="145"/>
      <c r="E9377" s="146"/>
      <c r="F9377" s="1"/>
      <c r="G9377"/>
    </row>
    <row r="9378" spans="1:7" x14ac:dyDescent="0.3">
      <c r="A9378"/>
      <c r="B9378"/>
      <c r="C9378"/>
      <c r="D9378" s="145"/>
      <c r="E9378" s="146"/>
      <c r="F9378" s="1"/>
      <c r="G9378"/>
    </row>
    <row r="9379" spans="1:7" x14ac:dyDescent="0.3">
      <c r="A9379"/>
      <c r="B9379"/>
      <c r="C9379"/>
      <c r="D9379" s="145"/>
      <c r="E9379" s="146"/>
      <c r="F9379" s="1"/>
      <c r="G9379"/>
    </row>
    <row r="9380" spans="1:7" x14ac:dyDescent="0.3">
      <c r="A9380"/>
      <c r="B9380"/>
      <c r="C9380"/>
      <c r="D9380" s="145"/>
      <c r="E9380" s="146"/>
      <c r="F9380" s="1"/>
      <c r="G9380"/>
    </row>
    <row r="9381" spans="1:7" x14ac:dyDescent="0.3">
      <c r="A9381"/>
      <c r="B9381"/>
      <c r="C9381"/>
      <c r="D9381" s="145"/>
      <c r="E9381" s="146"/>
      <c r="F9381" s="1"/>
      <c r="G9381"/>
    </row>
    <row r="9382" spans="1:7" x14ac:dyDescent="0.3">
      <c r="A9382"/>
      <c r="B9382"/>
      <c r="C9382"/>
      <c r="D9382" s="145"/>
      <c r="E9382" s="146"/>
      <c r="F9382" s="1"/>
      <c r="G9382"/>
    </row>
    <row r="9383" spans="1:7" x14ac:dyDescent="0.3">
      <c r="A9383"/>
      <c r="B9383"/>
      <c r="C9383"/>
      <c r="D9383" s="145"/>
      <c r="E9383" s="146"/>
      <c r="F9383" s="1"/>
      <c r="G9383"/>
    </row>
    <row r="9384" spans="1:7" x14ac:dyDescent="0.3">
      <c r="A9384"/>
      <c r="B9384"/>
      <c r="C9384"/>
      <c r="D9384" s="145"/>
      <c r="E9384" s="146"/>
      <c r="F9384" s="1"/>
      <c r="G9384"/>
    </row>
    <row r="9385" spans="1:7" x14ac:dyDescent="0.3">
      <c r="A9385"/>
      <c r="B9385"/>
      <c r="C9385"/>
      <c r="D9385" s="145"/>
      <c r="E9385" s="146"/>
      <c r="F9385" s="1"/>
      <c r="G9385"/>
    </row>
    <row r="9386" spans="1:7" x14ac:dyDescent="0.3">
      <c r="A9386"/>
      <c r="B9386"/>
      <c r="C9386"/>
      <c r="D9386" s="145"/>
      <c r="E9386" s="146"/>
      <c r="F9386" s="1"/>
      <c r="G9386"/>
    </row>
    <row r="9387" spans="1:7" x14ac:dyDescent="0.3">
      <c r="A9387"/>
      <c r="B9387"/>
      <c r="C9387"/>
      <c r="D9387" s="145"/>
      <c r="E9387" s="146"/>
      <c r="F9387" s="1"/>
      <c r="G9387"/>
    </row>
    <row r="9388" spans="1:7" x14ac:dyDescent="0.3">
      <c r="A9388"/>
      <c r="B9388"/>
      <c r="C9388"/>
      <c r="D9388" s="145"/>
      <c r="E9388" s="146"/>
      <c r="F9388" s="1"/>
      <c r="G9388"/>
    </row>
    <row r="9389" spans="1:7" x14ac:dyDescent="0.3">
      <c r="A9389"/>
      <c r="B9389"/>
      <c r="C9389"/>
      <c r="D9389" s="145"/>
      <c r="E9389" s="146"/>
      <c r="F9389" s="1"/>
      <c r="G9389"/>
    </row>
    <row r="9390" spans="1:7" x14ac:dyDescent="0.3">
      <c r="A9390"/>
      <c r="B9390"/>
      <c r="C9390"/>
      <c r="D9390" s="145"/>
      <c r="E9390" s="146"/>
      <c r="F9390" s="1"/>
      <c r="G9390"/>
    </row>
    <row r="9391" spans="1:7" x14ac:dyDescent="0.3">
      <c r="A9391"/>
      <c r="B9391"/>
      <c r="C9391"/>
      <c r="D9391" s="145"/>
      <c r="E9391" s="146"/>
      <c r="F9391" s="1"/>
      <c r="G9391"/>
    </row>
    <row r="9392" spans="1:7" x14ac:dyDescent="0.3">
      <c r="A9392"/>
      <c r="B9392"/>
      <c r="C9392"/>
      <c r="D9392" s="145"/>
      <c r="E9392" s="146"/>
      <c r="F9392" s="1"/>
      <c r="G9392"/>
    </row>
    <row r="9393" spans="1:7" x14ac:dyDescent="0.3">
      <c r="A9393"/>
      <c r="B9393"/>
      <c r="C9393"/>
      <c r="D9393" s="145"/>
      <c r="E9393" s="146"/>
      <c r="F9393" s="1"/>
      <c r="G9393"/>
    </row>
    <row r="9394" spans="1:7" x14ac:dyDescent="0.3">
      <c r="A9394"/>
      <c r="B9394"/>
      <c r="C9394"/>
      <c r="D9394" s="145"/>
      <c r="E9394" s="146"/>
      <c r="F9394" s="1"/>
      <c r="G9394"/>
    </row>
    <row r="9395" spans="1:7" x14ac:dyDescent="0.3">
      <c r="A9395"/>
      <c r="B9395"/>
      <c r="C9395"/>
      <c r="D9395" s="145"/>
      <c r="E9395" s="146"/>
      <c r="F9395" s="1"/>
      <c r="G9395"/>
    </row>
    <row r="9396" spans="1:7" x14ac:dyDescent="0.3">
      <c r="A9396"/>
      <c r="B9396"/>
      <c r="C9396"/>
      <c r="D9396" s="145"/>
      <c r="E9396" s="146"/>
      <c r="F9396" s="1"/>
      <c r="G9396"/>
    </row>
    <row r="9397" spans="1:7" x14ac:dyDescent="0.3">
      <c r="A9397"/>
      <c r="B9397"/>
      <c r="C9397"/>
      <c r="D9397" s="145"/>
      <c r="E9397" s="146"/>
      <c r="F9397" s="1"/>
      <c r="G9397"/>
    </row>
    <row r="9398" spans="1:7" x14ac:dyDescent="0.3">
      <c r="A9398"/>
      <c r="B9398"/>
      <c r="C9398"/>
      <c r="D9398" s="145"/>
      <c r="E9398" s="146"/>
      <c r="F9398" s="1"/>
      <c r="G9398"/>
    </row>
    <row r="9399" spans="1:7" x14ac:dyDescent="0.3">
      <c r="A9399"/>
      <c r="B9399"/>
      <c r="C9399"/>
      <c r="D9399" s="145"/>
      <c r="E9399" s="146"/>
      <c r="F9399" s="1"/>
      <c r="G9399"/>
    </row>
    <row r="9400" spans="1:7" x14ac:dyDescent="0.3">
      <c r="A9400"/>
      <c r="B9400"/>
      <c r="C9400"/>
      <c r="D9400" s="145"/>
      <c r="E9400" s="146"/>
      <c r="F9400" s="1"/>
      <c r="G9400"/>
    </row>
    <row r="9401" spans="1:7" x14ac:dyDescent="0.3">
      <c r="A9401"/>
      <c r="B9401"/>
      <c r="C9401"/>
      <c r="D9401" s="145"/>
      <c r="E9401" s="146"/>
      <c r="F9401" s="1"/>
      <c r="G9401"/>
    </row>
    <row r="9402" spans="1:7" x14ac:dyDescent="0.3">
      <c r="A9402"/>
      <c r="B9402"/>
      <c r="C9402"/>
      <c r="D9402" s="145"/>
      <c r="E9402" s="146"/>
      <c r="F9402" s="1"/>
      <c r="G9402"/>
    </row>
    <row r="9403" spans="1:7" x14ac:dyDescent="0.3">
      <c r="A9403"/>
      <c r="B9403"/>
      <c r="C9403"/>
      <c r="D9403" s="145"/>
      <c r="E9403" s="146"/>
      <c r="F9403" s="1"/>
      <c r="G9403"/>
    </row>
    <row r="9404" spans="1:7" x14ac:dyDescent="0.3">
      <c r="A9404"/>
      <c r="B9404"/>
      <c r="C9404"/>
      <c r="D9404" s="145"/>
      <c r="E9404" s="146"/>
      <c r="F9404" s="1"/>
      <c r="G9404"/>
    </row>
    <row r="9405" spans="1:7" x14ac:dyDescent="0.3">
      <c r="A9405"/>
      <c r="B9405"/>
      <c r="C9405"/>
      <c r="D9405" s="145"/>
      <c r="E9405" s="146"/>
      <c r="F9405" s="1"/>
      <c r="G9405"/>
    </row>
    <row r="9406" spans="1:7" x14ac:dyDescent="0.3">
      <c r="A9406"/>
      <c r="B9406"/>
      <c r="C9406"/>
      <c r="D9406" s="145"/>
      <c r="E9406" s="146"/>
      <c r="F9406" s="1"/>
      <c r="G9406"/>
    </row>
    <row r="9407" spans="1:7" x14ac:dyDescent="0.3">
      <c r="A9407"/>
      <c r="B9407"/>
      <c r="C9407"/>
      <c r="D9407" s="145"/>
      <c r="E9407" s="146"/>
      <c r="F9407" s="1"/>
      <c r="G9407"/>
    </row>
    <row r="9408" spans="1:7" x14ac:dyDescent="0.3">
      <c r="A9408"/>
      <c r="B9408"/>
      <c r="C9408"/>
      <c r="D9408" s="145"/>
      <c r="E9408" s="146"/>
      <c r="F9408" s="1"/>
      <c r="G9408"/>
    </row>
    <row r="9409" spans="1:7" x14ac:dyDescent="0.3">
      <c r="A9409"/>
      <c r="B9409"/>
      <c r="C9409"/>
      <c r="D9409" s="145"/>
      <c r="E9409" s="146"/>
      <c r="F9409" s="1"/>
      <c r="G9409"/>
    </row>
    <row r="9410" spans="1:7" x14ac:dyDescent="0.3">
      <c r="A9410"/>
      <c r="B9410"/>
      <c r="C9410"/>
      <c r="D9410" s="145"/>
      <c r="E9410" s="146"/>
      <c r="F9410" s="1"/>
      <c r="G9410"/>
    </row>
    <row r="9411" spans="1:7" x14ac:dyDescent="0.3">
      <c r="A9411"/>
      <c r="B9411"/>
      <c r="C9411"/>
      <c r="D9411" s="145"/>
      <c r="E9411" s="146"/>
      <c r="F9411" s="1"/>
      <c r="G9411"/>
    </row>
    <row r="9412" spans="1:7" x14ac:dyDescent="0.3">
      <c r="A9412"/>
      <c r="B9412"/>
      <c r="C9412"/>
      <c r="D9412" s="145"/>
      <c r="E9412" s="146"/>
      <c r="F9412" s="1"/>
      <c r="G9412"/>
    </row>
    <row r="9413" spans="1:7" x14ac:dyDescent="0.3">
      <c r="A9413"/>
      <c r="B9413"/>
      <c r="C9413"/>
      <c r="D9413" s="145"/>
      <c r="E9413" s="146"/>
      <c r="F9413" s="1"/>
      <c r="G9413"/>
    </row>
    <row r="9414" spans="1:7" x14ac:dyDescent="0.3">
      <c r="A9414"/>
      <c r="B9414"/>
      <c r="C9414"/>
      <c r="D9414" s="145"/>
      <c r="E9414" s="146"/>
      <c r="F9414" s="1"/>
      <c r="G9414"/>
    </row>
    <row r="9415" spans="1:7" x14ac:dyDescent="0.3">
      <c r="A9415"/>
      <c r="B9415"/>
      <c r="C9415"/>
      <c r="D9415" s="145"/>
      <c r="E9415" s="146"/>
      <c r="F9415" s="1"/>
      <c r="G9415"/>
    </row>
    <row r="9416" spans="1:7" x14ac:dyDescent="0.3">
      <c r="A9416"/>
      <c r="B9416"/>
      <c r="C9416"/>
      <c r="D9416" s="145"/>
      <c r="E9416" s="146"/>
      <c r="F9416" s="1"/>
      <c r="G9416"/>
    </row>
    <row r="9417" spans="1:7" x14ac:dyDescent="0.3">
      <c r="A9417"/>
      <c r="B9417"/>
      <c r="C9417"/>
      <c r="D9417" s="145"/>
      <c r="E9417" s="146"/>
      <c r="F9417" s="1"/>
      <c r="G9417"/>
    </row>
    <row r="9418" spans="1:7" x14ac:dyDescent="0.3">
      <c r="A9418"/>
      <c r="B9418"/>
      <c r="C9418"/>
      <c r="D9418" s="145"/>
      <c r="E9418" s="146"/>
      <c r="F9418" s="1"/>
      <c r="G9418"/>
    </row>
    <row r="9419" spans="1:7" x14ac:dyDescent="0.3">
      <c r="A9419"/>
      <c r="B9419"/>
      <c r="C9419"/>
      <c r="D9419" s="145"/>
      <c r="E9419" s="146"/>
      <c r="F9419" s="1"/>
      <c r="G9419"/>
    </row>
    <row r="9420" spans="1:7" x14ac:dyDescent="0.3">
      <c r="A9420"/>
      <c r="B9420"/>
      <c r="C9420"/>
      <c r="D9420" s="145"/>
      <c r="E9420" s="146"/>
      <c r="F9420" s="1"/>
      <c r="G9420"/>
    </row>
    <row r="9421" spans="1:7" x14ac:dyDescent="0.3">
      <c r="A9421"/>
      <c r="B9421"/>
      <c r="C9421"/>
      <c r="D9421" s="145"/>
      <c r="E9421" s="146"/>
      <c r="F9421" s="1"/>
      <c r="G9421"/>
    </row>
    <row r="9422" spans="1:7" x14ac:dyDescent="0.3">
      <c r="A9422"/>
      <c r="B9422"/>
      <c r="C9422"/>
      <c r="D9422" s="145"/>
      <c r="E9422" s="146"/>
      <c r="F9422" s="1"/>
      <c r="G9422"/>
    </row>
    <row r="9423" spans="1:7" x14ac:dyDescent="0.3">
      <c r="A9423"/>
      <c r="B9423"/>
      <c r="C9423"/>
      <c r="D9423" s="145"/>
      <c r="E9423" s="146"/>
      <c r="F9423" s="1"/>
      <c r="G9423"/>
    </row>
    <row r="9424" spans="1:7" x14ac:dyDescent="0.3">
      <c r="A9424"/>
      <c r="B9424"/>
      <c r="C9424"/>
      <c r="D9424" s="145"/>
      <c r="E9424" s="146"/>
      <c r="F9424" s="1"/>
      <c r="G9424"/>
    </row>
    <row r="9425" spans="1:7" x14ac:dyDescent="0.3">
      <c r="A9425"/>
      <c r="B9425"/>
      <c r="C9425"/>
      <c r="D9425" s="145"/>
      <c r="E9425" s="146"/>
      <c r="F9425" s="1"/>
      <c r="G9425"/>
    </row>
    <row r="9426" spans="1:7" x14ac:dyDescent="0.3">
      <c r="A9426"/>
      <c r="B9426"/>
      <c r="C9426"/>
      <c r="D9426" s="145"/>
      <c r="E9426" s="146"/>
      <c r="F9426" s="1"/>
      <c r="G9426"/>
    </row>
    <row r="9427" spans="1:7" x14ac:dyDescent="0.3">
      <c r="A9427"/>
      <c r="B9427"/>
      <c r="C9427"/>
      <c r="D9427" s="145"/>
      <c r="E9427" s="146"/>
      <c r="F9427" s="1"/>
      <c r="G9427"/>
    </row>
    <row r="9428" spans="1:7" x14ac:dyDescent="0.3">
      <c r="A9428"/>
      <c r="B9428"/>
      <c r="C9428"/>
      <c r="D9428" s="145"/>
      <c r="E9428" s="146"/>
      <c r="F9428" s="1"/>
      <c r="G9428"/>
    </row>
    <row r="9429" spans="1:7" x14ac:dyDescent="0.3">
      <c r="A9429"/>
      <c r="B9429"/>
      <c r="C9429"/>
      <c r="D9429" s="145"/>
      <c r="E9429" s="146"/>
      <c r="F9429" s="1"/>
      <c r="G9429"/>
    </row>
    <row r="9430" spans="1:7" x14ac:dyDescent="0.3">
      <c r="A9430"/>
      <c r="B9430"/>
      <c r="C9430"/>
      <c r="D9430" s="145"/>
      <c r="E9430" s="146"/>
      <c r="F9430" s="1"/>
      <c r="G9430"/>
    </row>
    <row r="9431" spans="1:7" x14ac:dyDescent="0.3">
      <c r="A9431"/>
      <c r="B9431"/>
      <c r="C9431"/>
      <c r="D9431" s="145"/>
      <c r="E9431" s="146"/>
      <c r="F9431" s="1"/>
      <c r="G9431"/>
    </row>
    <row r="9432" spans="1:7" x14ac:dyDescent="0.3">
      <c r="A9432"/>
      <c r="B9432"/>
      <c r="C9432"/>
      <c r="D9432" s="145"/>
      <c r="E9432" s="146"/>
      <c r="F9432" s="1"/>
      <c r="G9432"/>
    </row>
    <row r="9433" spans="1:7" x14ac:dyDescent="0.3">
      <c r="A9433"/>
      <c r="B9433"/>
      <c r="C9433"/>
      <c r="D9433" s="145"/>
      <c r="E9433" s="146"/>
      <c r="F9433" s="1"/>
      <c r="G9433"/>
    </row>
    <row r="9434" spans="1:7" x14ac:dyDescent="0.3">
      <c r="A9434"/>
      <c r="B9434"/>
      <c r="C9434"/>
      <c r="D9434" s="145"/>
      <c r="E9434" s="146"/>
      <c r="F9434" s="1"/>
      <c r="G9434"/>
    </row>
    <row r="9435" spans="1:7" x14ac:dyDescent="0.3">
      <c r="A9435"/>
      <c r="B9435"/>
      <c r="C9435"/>
      <c r="D9435" s="145"/>
      <c r="E9435" s="146"/>
      <c r="F9435" s="1"/>
      <c r="G9435"/>
    </row>
    <row r="9436" spans="1:7" x14ac:dyDescent="0.3">
      <c r="A9436"/>
      <c r="B9436"/>
      <c r="C9436"/>
      <c r="D9436" s="145"/>
      <c r="E9436" s="146"/>
      <c r="F9436" s="1"/>
      <c r="G9436"/>
    </row>
    <row r="9437" spans="1:7" x14ac:dyDescent="0.3">
      <c r="A9437"/>
      <c r="B9437"/>
      <c r="C9437"/>
      <c r="D9437" s="145"/>
      <c r="E9437" s="146"/>
      <c r="F9437" s="1"/>
      <c r="G9437"/>
    </row>
    <row r="9438" spans="1:7" x14ac:dyDescent="0.3">
      <c r="A9438"/>
      <c r="B9438"/>
      <c r="C9438"/>
      <c r="D9438" s="145"/>
      <c r="E9438" s="146"/>
      <c r="F9438" s="1"/>
      <c r="G9438"/>
    </row>
    <row r="9439" spans="1:7" x14ac:dyDescent="0.3">
      <c r="A9439"/>
      <c r="B9439"/>
      <c r="C9439"/>
      <c r="D9439" s="145"/>
      <c r="E9439" s="146"/>
      <c r="F9439" s="1"/>
      <c r="G9439"/>
    </row>
    <row r="9440" spans="1:7" x14ac:dyDescent="0.3">
      <c r="A9440"/>
      <c r="B9440"/>
      <c r="C9440"/>
      <c r="D9440" s="145"/>
      <c r="E9440" s="146"/>
      <c r="F9440" s="1"/>
      <c r="G9440"/>
    </row>
    <row r="9441" spans="1:7" x14ac:dyDescent="0.3">
      <c r="A9441"/>
      <c r="B9441"/>
      <c r="C9441"/>
      <c r="D9441" s="145"/>
      <c r="E9441" s="146"/>
      <c r="F9441" s="1"/>
      <c r="G9441"/>
    </row>
    <row r="9442" spans="1:7" x14ac:dyDescent="0.3">
      <c r="A9442"/>
      <c r="B9442"/>
      <c r="C9442"/>
      <c r="D9442" s="145"/>
      <c r="E9442" s="146"/>
      <c r="F9442" s="1"/>
      <c r="G9442"/>
    </row>
    <row r="9443" spans="1:7" x14ac:dyDescent="0.3">
      <c r="A9443"/>
      <c r="B9443"/>
      <c r="C9443"/>
      <c r="D9443" s="145"/>
      <c r="E9443" s="146"/>
      <c r="F9443" s="1"/>
      <c r="G9443"/>
    </row>
    <row r="9444" spans="1:7" x14ac:dyDescent="0.3">
      <c r="A9444"/>
      <c r="B9444"/>
      <c r="C9444"/>
      <c r="D9444" s="145"/>
      <c r="E9444" s="146"/>
      <c r="F9444" s="1"/>
      <c r="G9444"/>
    </row>
    <row r="9445" spans="1:7" x14ac:dyDescent="0.3">
      <c r="A9445"/>
      <c r="B9445"/>
      <c r="C9445"/>
      <c r="D9445" s="145"/>
      <c r="E9445" s="146"/>
      <c r="F9445" s="1"/>
      <c r="G9445"/>
    </row>
    <row r="9446" spans="1:7" x14ac:dyDescent="0.3">
      <c r="A9446"/>
      <c r="B9446"/>
      <c r="C9446"/>
      <c r="D9446" s="145"/>
      <c r="E9446" s="146"/>
      <c r="F9446" s="1"/>
      <c r="G9446"/>
    </row>
    <row r="9447" spans="1:7" x14ac:dyDescent="0.3">
      <c r="A9447"/>
      <c r="B9447"/>
      <c r="C9447"/>
      <c r="D9447" s="145"/>
      <c r="E9447" s="146"/>
      <c r="F9447" s="1"/>
      <c r="G9447"/>
    </row>
    <row r="9448" spans="1:7" x14ac:dyDescent="0.3">
      <c r="A9448"/>
      <c r="B9448"/>
      <c r="C9448"/>
      <c r="D9448" s="145"/>
      <c r="E9448" s="146"/>
      <c r="F9448" s="1"/>
      <c r="G9448"/>
    </row>
    <row r="9449" spans="1:7" x14ac:dyDescent="0.3">
      <c r="A9449"/>
      <c r="B9449"/>
      <c r="C9449"/>
      <c r="D9449" s="145"/>
      <c r="E9449" s="146"/>
      <c r="F9449" s="1"/>
      <c r="G9449"/>
    </row>
    <row r="9450" spans="1:7" x14ac:dyDescent="0.3">
      <c r="A9450"/>
      <c r="B9450"/>
      <c r="C9450"/>
      <c r="D9450" s="145"/>
      <c r="E9450" s="146"/>
      <c r="F9450" s="1"/>
      <c r="G9450"/>
    </row>
    <row r="9451" spans="1:7" x14ac:dyDescent="0.3">
      <c r="A9451"/>
      <c r="B9451"/>
      <c r="C9451"/>
      <c r="D9451" s="145"/>
      <c r="E9451" s="146"/>
      <c r="F9451" s="1"/>
      <c r="G9451"/>
    </row>
    <row r="9452" spans="1:7" x14ac:dyDescent="0.3">
      <c r="A9452"/>
      <c r="B9452"/>
      <c r="C9452"/>
      <c r="D9452" s="145"/>
      <c r="E9452" s="146"/>
      <c r="F9452" s="1"/>
      <c r="G9452"/>
    </row>
    <row r="9453" spans="1:7" x14ac:dyDescent="0.3">
      <c r="A9453"/>
      <c r="B9453"/>
      <c r="C9453"/>
      <c r="D9453" s="145"/>
      <c r="E9453" s="146"/>
      <c r="F9453" s="1"/>
      <c r="G9453"/>
    </row>
    <row r="9454" spans="1:7" x14ac:dyDescent="0.3">
      <c r="A9454"/>
      <c r="B9454"/>
      <c r="C9454"/>
      <c r="D9454" s="145"/>
      <c r="E9454" s="146"/>
      <c r="F9454" s="1"/>
      <c r="G9454"/>
    </row>
    <row r="9455" spans="1:7" x14ac:dyDescent="0.3">
      <c r="A9455"/>
      <c r="B9455"/>
      <c r="C9455"/>
      <c r="D9455" s="145"/>
      <c r="E9455" s="146"/>
      <c r="F9455" s="1"/>
      <c r="G9455"/>
    </row>
    <row r="9456" spans="1:7" x14ac:dyDescent="0.3">
      <c r="A9456"/>
      <c r="B9456"/>
      <c r="C9456"/>
      <c r="D9456" s="145"/>
      <c r="E9456" s="146"/>
      <c r="F9456" s="1"/>
      <c r="G9456"/>
    </row>
    <row r="9457" spans="1:7" x14ac:dyDescent="0.3">
      <c r="A9457"/>
      <c r="B9457"/>
      <c r="C9457"/>
      <c r="D9457" s="145"/>
      <c r="E9457" s="146"/>
      <c r="F9457" s="1"/>
      <c r="G9457"/>
    </row>
    <row r="9458" spans="1:7" x14ac:dyDescent="0.3">
      <c r="A9458"/>
      <c r="B9458"/>
      <c r="C9458"/>
      <c r="D9458" s="145"/>
      <c r="E9458" s="146"/>
      <c r="F9458" s="1"/>
      <c r="G9458"/>
    </row>
    <row r="9459" spans="1:7" x14ac:dyDescent="0.3">
      <c r="A9459"/>
      <c r="B9459"/>
      <c r="C9459"/>
      <c r="D9459" s="145"/>
      <c r="E9459" s="146"/>
      <c r="F9459" s="1"/>
      <c r="G9459"/>
    </row>
    <row r="9460" spans="1:7" x14ac:dyDescent="0.3">
      <c r="A9460"/>
      <c r="B9460"/>
      <c r="C9460"/>
      <c r="D9460" s="145"/>
      <c r="E9460" s="146"/>
      <c r="F9460" s="1"/>
      <c r="G9460"/>
    </row>
    <row r="9461" spans="1:7" x14ac:dyDescent="0.3">
      <c r="A9461"/>
      <c r="B9461"/>
      <c r="C9461"/>
      <c r="D9461" s="145"/>
      <c r="E9461" s="146"/>
      <c r="F9461" s="1"/>
      <c r="G9461"/>
    </row>
    <row r="9462" spans="1:7" x14ac:dyDescent="0.3">
      <c r="A9462"/>
      <c r="B9462"/>
      <c r="C9462"/>
      <c r="D9462" s="145"/>
      <c r="E9462" s="146"/>
      <c r="F9462" s="1"/>
      <c r="G9462"/>
    </row>
    <row r="9463" spans="1:7" x14ac:dyDescent="0.3">
      <c r="A9463"/>
      <c r="B9463"/>
      <c r="C9463"/>
      <c r="D9463" s="145"/>
      <c r="E9463" s="146"/>
      <c r="F9463" s="1"/>
      <c r="G9463"/>
    </row>
    <row r="9464" spans="1:7" x14ac:dyDescent="0.3">
      <c r="A9464"/>
      <c r="B9464"/>
      <c r="C9464"/>
      <c r="D9464" s="145"/>
      <c r="E9464" s="146"/>
      <c r="F9464" s="1"/>
      <c r="G9464"/>
    </row>
    <row r="9465" spans="1:7" x14ac:dyDescent="0.3">
      <c r="A9465"/>
      <c r="B9465"/>
      <c r="C9465"/>
      <c r="D9465" s="145"/>
      <c r="E9465" s="146"/>
      <c r="F9465" s="1"/>
      <c r="G9465"/>
    </row>
    <row r="9466" spans="1:7" x14ac:dyDescent="0.3">
      <c r="A9466"/>
      <c r="B9466"/>
      <c r="C9466"/>
      <c r="D9466" s="145"/>
      <c r="E9466" s="146"/>
      <c r="F9466" s="1"/>
      <c r="G9466"/>
    </row>
    <row r="9467" spans="1:7" x14ac:dyDescent="0.3">
      <c r="A9467"/>
      <c r="B9467"/>
      <c r="C9467"/>
      <c r="D9467" s="145"/>
      <c r="E9467" s="146"/>
      <c r="F9467" s="1"/>
      <c r="G9467"/>
    </row>
    <row r="9468" spans="1:7" x14ac:dyDescent="0.3">
      <c r="A9468"/>
      <c r="B9468"/>
      <c r="C9468"/>
      <c r="D9468" s="145"/>
      <c r="E9468" s="146"/>
      <c r="F9468" s="1"/>
      <c r="G9468"/>
    </row>
    <row r="9469" spans="1:7" x14ac:dyDescent="0.3">
      <c r="A9469"/>
      <c r="B9469"/>
      <c r="C9469"/>
      <c r="D9469" s="145"/>
      <c r="E9469" s="146"/>
      <c r="F9469" s="1"/>
      <c r="G9469"/>
    </row>
    <row r="9470" spans="1:7" x14ac:dyDescent="0.3">
      <c r="A9470"/>
      <c r="B9470"/>
      <c r="C9470"/>
      <c r="D9470" s="145"/>
      <c r="E9470" s="146"/>
      <c r="F9470" s="1"/>
      <c r="G9470"/>
    </row>
    <row r="9471" spans="1:7" x14ac:dyDescent="0.3">
      <c r="A9471"/>
      <c r="B9471"/>
      <c r="C9471"/>
      <c r="D9471" s="145"/>
      <c r="E9471" s="146"/>
      <c r="F9471" s="1"/>
      <c r="G9471"/>
    </row>
    <row r="9472" spans="1:7" x14ac:dyDescent="0.3">
      <c r="A9472"/>
      <c r="B9472"/>
      <c r="C9472"/>
      <c r="D9472" s="145"/>
      <c r="E9472" s="146"/>
      <c r="F9472" s="1"/>
      <c r="G9472"/>
    </row>
    <row r="9473" spans="1:7" x14ac:dyDescent="0.3">
      <c r="A9473"/>
      <c r="B9473"/>
      <c r="C9473"/>
      <c r="D9473" s="145"/>
      <c r="E9473" s="146"/>
      <c r="F9473" s="1"/>
      <c r="G9473"/>
    </row>
    <row r="9474" spans="1:7" x14ac:dyDescent="0.3">
      <c r="A9474"/>
      <c r="B9474"/>
      <c r="C9474"/>
      <c r="D9474" s="145"/>
      <c r="E9474" s="146"/>
      <c r="F9474" s="1"/>
      <c r="G9474"/>
    </row>
    <row r="9475" spans="1:7" x14ac:dyDescent="0.3">
      <c r="A9475"/>
      <c r="B9475"/>
      <c r="C9475"/>
      <c r="D9475" s="145"/>
      <c r="E9475" s="146"/>
      <c r="F9475" s="1"/>
      <c r="G9475"/>
    </row>
    <row r="9476" spans="1:7" x14ac:dyDescent="0.3">
      <c r="A9476"/>
      <c r="B9476"/>
      <c r="C9476"/>
      <c r="D9476" s="145"/>
      <c r="E9476" s="146"/>
      <c r="F9476" s="1"/>
      <c r="G9476"/>
    </row>
    <row r="9477" spans="1:7" x14ac:dyDescent="0.3">
      <c r="A9477"/>
      <c r="B9477"/>
      <c r="C9477"/>
      <c r="D9477" s="145"/>
      <c r="E9477" s="146"/>
      <c r="F9477" s="1"/>
      <c r="G9477"/>
    </row>
    <row r="9478" spans="1:7" x14ac:dyDescent="0.3">
      <c r="A9478"/>
      <c r="B9478"/>
      <c r="C9478"/>
      <c r="D9478" s="145"/>
      <c r="E9478" s="146"/>
      <c r="F9478" s="1"/>
      <c r="G9478"/>
    </row>
    <row r="9479" spans="1:7" x14ac:dyDescent="0.3">
      <c r="A9479"/>
      <c r="B9479"/>
      <c r="C9479"/>
      <c r="D9479" s="145"/>
      <c r="E9479" s="146"/>
      <c r="F9479" s="1"/>
      <c r="G9479"/>
    </row>
    <row r="9480" spans="1:7" x14ac:dyDescent="0.3">
      <c r="A9480"/>
      <c r="B9480"/>
      <c r="C9480"/>
      <c r="D9480" s="145"/>
      <c r="E9480" s="146"/>
      <c r="F9480" s="1"/>
      <c r="G9480"/>
    </row>
    <row r="9481" spans="1:7" x14ac:dyDescent="0.3">
      <c r="A9481"/>
      <c r="B9481"/>
      <c r="C9481"/>
      <c r="D9481" s="145"/>
      <c r="E9481" s="146"/>
      <c r="F9481" s="1"/>
      <c r="G9481"/>
    </row>
    <row r="9482" spans="1:7" x14ac:dyDescent="0.3">
      <c r="A9482"/>
      <c r="B9482"/>
      <c r="C9482"/>
      <c r="D9482" s="145"/>
      <c r="E9482" s="146"/>
      <c r="F9482" s="1"/>
      <c r="G9482"/>
    </row>
    <row r="9483" spans="1:7" x14ac:dyDescent="0.3">
      <c r="A9483"/>
      <c r="B9483"/>
      <c r="C9483"/>
      <c r="D9483" s="145"/>
      <c r="E9483" s="146"/>
      <c r="F9483" s="1"/>
      <c r="G9483"/>
    </row>
    <row r="9484" spans="1:7" x14ac:dyDescent="0.3">
      <c r="A9484"/>
      <c r="B9484"/>
      <c r="C9484"/>
      <c r="D9484" s="145"/>
      <c r="E9484" s="146"/>
      <c r="F9484" s="1"/>
      <c r="G9484"/>
    </row>
    <row r="9485" spans="1:7" x14ac:dyDescent="0.3">
      <c r="A9485"/>
      <c r="B9485"/>
      <c r="C9485"/>
      <c r="D9485" s="145"/>
      <c r="E9485" s="146"/>
      <c r="F9485" s="1"/>
      <c r="G9485"/>
    </row>
    <row r="9486" spans="1:7" x14ac:dyDescent="0.3">
      <c r="A9486"/>
      <c r="B9486"/>
      <c r="C9486"/>
      <c r="D9486" s="145"/>
      <c r="E9486" s="146"/>
      <c r="F9486" s="1"/>
      <c r="G9486"/>
    </row>
    <row r="9487" spans="1:7" x14ac:dyDescent="0.3">
      <c r="A9487"/>
      <c r="B9487"/>
      <c r="C9487"/>
      <c r="D9487" s="145"/>
      <c r="E9487" s="146"/>
      <c r="F9487" s="1"/>
      <c r="G9487"/>
    </row>
    <row r="9488" spans="1:7" x14ac:dyDescent="0.3">
      <c r="A9488"/>
      <c r="B9488"/>
      <c r="C9488"/>
      <c r="D9488" s="145"/>
      <c r="E9488" s="146"/>
      <c r="F9488" s="1"/>
      <c r="G9488"/>
    </row>
    <row r="9489" spans="1:7" x14ac:dyDescent="0.3">
      <c r="A9489"/>
      <c r="B9489"/>
      <c r="C9489"/>
      <c r="D9489" s="145"/>
      <c r="E9489" s="146"/>
      <c r="F9489" s="1"/>
      <c r="G9489"/>
    </row>
    <row r="9490" spans="1:7" x14ac:dyDescent="0.3">
      <c r="A9490"/>
      <c r="B9490"/>
      <c r="C9490"/>
      <c r="D9490" s="145"/>
      <c r="E9490" s="146"/>
      <c r="F9490" s="1"/>
      <c r="G9490"/>
    </row>
    <row r="9491" spans="1:7" x14ac:dyDescent="0.3">
      <c r="A9491"/>
      <c r="B9491"/>
      <c r="C9491"/>
      <c r="D9491" s="145"/>
      <c r="E9491" s="146"/>
      <c r="F9491" s="1"/>
      <c r="G9491"/>
    </row>
    <row r="9492" spans="1:7" x14ac:dyDescent="0.3">
      <c r="A9492"/>
      <c r="B9492"/>
      <c r="C9492"/>
      <c r="D9492" s="145"/>
      <c r="E9492" s="146"/>
      <c r="F9492" s="1"/>
      <c r="G9492"/>
    </row>
    <row r="9493" spans="1:7" x14ac:dyDescent="0.3">
      <c r="A9493"/>
      <c r="B9493"/>
      <c r="C9493"/>
      <c r="D9493" s="145"/>
      <c r="E9493" s="146"/>
      <c r="F9493" s="1"/>
      <c r="G9493"/>
    </row>
    <row r="9494" spans="1:7" x14ac:dyDescent="0.3">
      <c r="A9494"/>
      <c r="B9494"/>
      <c r="C9494"/>
      <c r="D9494" s="145"/>
      <c r="E9494" s="146"/>
      <c r="F9494" s="1"/>
      <c r="G9494"/>
    </row>
    <row r="9495" spans="1:7" x14ac:dyDescent="0.3">
      <c r="A9495"/>
      <c r="B9495"/>
      <c r="C9495"/>
      <c r="D9495" s="145"/>
      <c r="E9495" s="146"/>
      <c r="F9495" s="1"/>
      <c r="G9495"/>
    </row>
    <row r="9496" spans="1:7" x14ac:dyDescent="0.3">
      <c r="A9496"/>
      <c r="B9496"/>
      <c r="C9496"/>
      <c r="D9496" s="145"/>
      <c r="E9496" s="146"/>
      <c r="F9496" s="1"/>
      <c r="G9496"/>
    </row>
    <row r="9497" spans="1:7" x14ac:dyDescent="0.3">
      <c r="A9497"/>
      <c r="B9497"/>
      <c r="C9497"/>
      <c r="D9497" s="145"/>
      <c r="E9497" s="146"/>
      <c r="F9497" s="1"/>
      <c r="G9497"/>
    </row>
    <row r="9498" spans="1:7" x14ac:dyDescent="0.3">
      <c r="A9498"/>
      <c r="B9498"/>
      <c r="C9498"/>
      <c r="D9498" s="145"/>
      <c r="E9498" s="146"/>
      <c r="F9498" s="1"/>
      <c r="G9498"/>
    </row>
    <row r="9499" spans="1:7" x14ac:dyDescent="0.3">
      <c r="A9499"/>
      <c r="B9499"/>
      <c r="C9499"/>
      <c r="D9499" s="145"/>
      <c r="E9499" s="146"/>
      <c r="F9499" s="1"/>
      <c r="G9499"/>
    </row>
    <row r="9500" spans="1:7" x14ac:dyDescent="0.3">
      <c r="A9500"/>
      <c r="B9500"/>
      <c r="C9500"/>
      <c r="D9500" s="145"/>
      <c r="E9500" s="146"/>
      <c r="F9500" s="1"/>
      <c r="G9500"/>
    </row>
    <row r="9501" spans="1:7" x14ac:dyDescent="0.3">
      <c r="A9501"/>
      <c r="B9501"/>
      <c r="C9501"/>
      <c r="D9501" s="145"/>
      <c r="E9501" s="146"/>
      <c r="F9501" s="1"/>
      <c r="G9501"/>
    </row>
    <row r="9502" spans="1:7" x14ac:dyDescent="0.3">
      <c r="A9502"/>
      <c r="B9502"/>
      <c r="C9502"/>
      <c r="D9502" s="145"/>
      <c r="E9502" s="146"/>
      <c r="F9502" s="1"/>
      <c r="G9502"/>
    </row>
    <row r="9503" spans="1:7" x14ac:dyDescent="0.3">
      <c r="A9503"/>
      <c r="B9503"/>
      <c r="C9503"/>
      <c r="D9503" s="145"/>
      <c r="E9503" s="146"/>
      <c r="F9503" s="1"/>
      <c r="G9503"/>
    </row>
    <row r="9504" spans="1:7" x14ac:dyDescent="0.3">
      <c r="A9504"/>
      <c r="B9504"/>
      <c r="C9504"/>
      <c r="D9504" s="145"/>
      <c r="E9504" s="146"/>
      <c r="F9504" s="1"/>
      <c r="G9504"/>
    </row>
    <row r="9505" spans="1:7" x14ac:dyDescent="0.3">
      <c r="A9505"/>
      <c r="B9505"/>
      <c r="C9505"/>
      <c r="D9505" s="145"/>
      <c r="E9505" s="146"/>
      <c r="F9505" s="1"/>
      <c r="G9505"/>
    </row>
    <row r="9506" spans="1:7" x14ac:dyDescent="0.3">
      <c r="A9506"/>
      <c r="B9506"/>
      <c r="C9506"/>
      <c r="D9506" s="145"/>
      <c r="E9506" s="146"/>
      <c r="F9506" s="1"/>
      <c r="G9506"/>
    </row>
    <row r="9507" spans="1:7" x14ac:dyDescent="0.3">
      <c r="A9507"/>
      <c r="B9507"/>
      <c r="C9507"/>
      <c r="D9507" s="145"/>
      <c r="E9507" s="146"/>
      <c r="F9507" s="1"/>
      <c r="G9507"/>
    </row>
    <row r="9508" spans="1:7" x14ac:dyDescent="0.3">
      <c r="A9508"/>
      <c r="B9508"/>
      <c r="C9508"/>
      <c r="D9508" s="145"/>
      <c r="E9508" s="146"/>
      <c r="F9508" s="1"/>
      <c r="G9508"/>
    </row>
    <row r="9509" spans="1:7" x14ac:dyDescent="0.3">
      <c r="A9509"/>
      <c r="B9509"/>
      <c r="C9509"/>
      <c r="D9509" s="145"/>
      <c r="E9509" s="146"/>
      <c r="F9509" s="1"/>
      <c r="G9509"/>
    </row>
    <row r="9510" spans="1:7" x14ac:dyDescent="0.3">
      <c r="A9510"/>
      <c r="B9510"/>
      <c r="C9510"/>
      <c r="D9510" s="145"/>
      <c r="E9510" s="146"/>
      <c r="F9510" s="1"/>
      <c r="G9510"/>
    </row>
    <row r="9511" spans="1:7" x14ac:dyDescent="0.3">
      <c r="A9511"/>
      <c r="B9511"/>
      <c r="C9511"/>
      <c r="D9511" s="145"/>
      <c r="E9511" s="146"/>
      <c r="F9511" s="1"/>
      <c r="G9511"/>
    </row>
    <row r="9512" spans="1:7" x14ac:dyDescent="0.3">
      <c r="A9512"/>
      <c r="B9512"/>
      <c r="C9512"/>
      <c r="D9512" s="145"/>
      <c r="E9512" s="146"/>
      <c r="F9512" s="1"/>
      <c r="G9512"/>
    </row>
    <row r="9513" spans="1:7" x14ac:dyDescent="0.3">
      <c r="A9513"/>
      <c r="B9513"/>
      <c r="C9513"/>
      <c r="D9513" s="145"/>
      <c r="E9513" s="146"/>
      <c r="F9513" s="1"/>
      <c r="G9513"/>
    </row>
    <row r="9514" spans="1:7" x14ac:dyDescent="0.3">
      <c r="A9514"/>
      <c r="B9514"/>
      <c r="C9514"/>
      <c r="D9514" s="145"/>
      <c r="E9514" s="146"/>
      <c r="F9514" s="1"/>
      <c r="G9514"/>
    </row>
    <row r="9515" spans="1:7" x14ac:dyDescent="0.3">
      <c r="A9515"/>
      <c r="B9515"/>
      <c r="C9515"/>
      <c r="D9515" s="145"/>
      <c r="E9515" s="146"/>
      <c r="F9515" s="1"/>
      <c r="G9515"/>
    </row>
    <row r="9516" spans="1:7" x14ac:dyDescent="0.3">
      <c r="A9516"/>
      <c r="B9516"/>
      <c r="C9516"/>
      <c r="D9516" s="145"/>
      <c r="E9516" s="146"/>
      <c r="F9516" s="1"/>
      <c r="G9516"/>
    </row>
    <row r="9517" spans="1:7" x14ac:dyDescent="0.3">
      <c r="A9517"/>
      <c r="B9517"/>
      <c r="C9517"/>
      <c r="D9517" s="145"/>
      <c r="E9517" s="146"/>
      <c r="F9517" s="1"/>
      <c r="G9517"/>
    </row>
    <row r="9518" spans="1:7" x14ac:dyDescent="0.3">
      <c r="A9518"/>
      <c r="B9518"/>
      <c r="C9518"/>
      <c r="D9518" s="145"/>
      <c r="E9518" s="146"/>
      <c r="F9518" s="1"/>
      <c r="G9518"/>
    </row>
    <row r="9519" spans="1:7" x14ac:dyDescent="0.3">
      <c r="A9519"/>
      <c r="B9519"/>
      <c r="C9519"/>
      <c r="D9519" s="145"/>
      <c r="E9519" s="146"/>
      <c r="F9519" s="1"/>
      <c r="G9519"/>
    </row>
    <row r="9520" spans="1:7" x14ac:dyDescent="0.3">
      <c r="A9520"/>
      <c r="B9520"/>
      <c r="C9520"/>
      <c r="D9520" s="145"/>
      <c r="E9520" s="146"/>
      <c r="F9520" s="1"/>
      <c r="G9520"/>
    </row>
    <row r="9521" spans="1:7" x14ac:dyDescent="0.3">
      <c r="A9521"/>
      <c r="B9521"/>
      <c r="C9521"/>
      <c r="D9521" s="145"/>
      <c r="E9521" s="146"/>
      <c r="F9521" s="1"/>
      <c r="G9521"/>
    </row>
    <row r="9522" spans="1:7" x14ac:dyDescent="0.3">
      <c r="A9522"/>
      <c r="B9522"/>
      <c r="C9522"/>
      <c r="D9522" s="145"/>
      <c r="E9522" s="146"/>
      <c r="F9522" s="1"/>
      <c r="G9522"/>
    </row>
    <row r="9523" spans="1:7" x14ac:dyDescent="0.3">
      <c r="A9523"/>
      <c r="B9523"/>
      <c r="C9523"/>
      <c r="D9523" s="145"/>
      <c r="E9523" s="146"/>
      <c r="F9523" s="1"/>
      <c r="G9523"/>
    </row>
    <row r="9524" spans="1:7" x14ac:dyDescent="0.3">
      <c r="A9524"/>
      <c r="B9524"/>
      <c r="C9524"/>
      <c r="D9524" s="145"/>
      <c r="E9524" s="146"/>
      <c r="F9524" s="1"/>
      <c r="G9524"/>
    </row>
    <row r="9525" spans="1:7" x14ac:dyDescent="0.3">
      <c r="A9525"/>
      <c r="B9525"/>
      <c r="C9525"/>
      <c r="D9525" s="145"/>
      <c r="E9525" s="146"/>
      <c r="F9525" s="1"/>
      <c r="G9525"/>
    </row>
    <row r="9526" spans="1:7" x14ac:dyDescent="0.3">
      <c r="A9526"/>
      <c r="B9526"/>
      <c r="C9526"/>
      <c r="D9526" s="145"/>
      <c r="E9526" s="146"/>
      <c r="F9526" s="1"/>
      <c r="G9526"/>
    </row>
    <row r="9527" spans="1:7" x14ac:dyDescent="0.3">
      <c r="A9527"/>
      <c r="B9527"/>
      <c r="C9527"/>
      <c r="D9527" s="145"/>
      <c r="E9527" s="146"/>
      <c r="F9527" s="1"/>
      <c r="G9527"/>
    </row>
    <row r="9528" spans="1:7" x14ac:dyDescent="0.3">
      <c r="A9528"/>
      <c r="B9528"/>
      <c r="C9528"/>
      <c r="D9528" s="145"/>
      <c r="E9528" s="146"/>
      <c r="F9528" s="1"/>
      <c r="G9528"/>
    </row>
    <row r="9529" spans="1:7" x14ac:dyDescent="0.3">
      <c r="A9529"/>
      <c r="B9529"/>
      <c r="C9529"/>
      <c r="D9529" s="145"/>
      <c r="E9529" s="146"/>
      <c r="F9529" s="1"/>
      <c r="G9529"/>
    </row>
    <row r="9530" spans="1:7" x14ac:dyDescent="0.3">
      <c r="A9530"/>
      <c r="B9530"/>
      <c r="C9530"/>
      <c r="D9530" s="145"/>
      <c r="E9530" s="146"/>
      <c r="F9530" s="1"/>
      <c r="G9530"/>
    </row>
    <row r="9531" spans="1:7" x14ac:dyDescent="0.3">
      <c r="A9531"/>
      <c r="B9531"/>
      <c r="C9531"/>
      <c r="D9531" s="145"/>
      <c r="E9531" s="146"/>
      <c r="F9531" s="1"/>
      <c r="G9531"/>
    </row>
    <row r="9532" spans="1:7" x14ac:dyDescent="0.3">
      <c r="A9532"/>
      <c r="B9532"/>
      <c r="C9532"/>
      <c r="D9532" s="145"/>
      <c r="E9532" s="146"/>
      <c r="F9532" s="1"/>
      <c r="G9532"/>
    </row>
    <row r="9533" spans="1:7" x14ac:dyDescent="0.3">
      <c r="A9533"/>
      <c r="B9533"/>
      <c r="C9533"/>
      <c r="D9533" s="145"/>
      <c r="E9533" s="146"/>
      <c r="F9533" s="1"/>
      <c r="G9533"/>
    </row>
    <row r="9534" spans="1:7" x14ac:dyDescent="0.3">
      <c r="A9534"/>
      <c r="B9534"/>
      <c r="C9534"/>
      <c r="D9534" s="145"/>
      <c r="E9534" s="146"/>
      <c r="F9534" s="1"/>
      <c r="G9534"/>
    </row>
    <row r="9535" spans="1:7" x14ac:dyDescent="0.3">
      <c r="A9535"/>
      <c r="B9535"/>
      <c r="C9535"/>
      <c r="D9535" s="145"/>
      <c r="E9535" s="146"/>
      <c r="F9535" s="1"/>
      <c r="G9535"/>
    </row>
    <row r="9536" spans="1:7" x14ac:dyDescent="0.3">
      <c r="A9536"/>
      <c r="B9536"/>
      <c r="C9536"/>
      <c r="D9536" s="145"/>
      <c r="E9536" s="146"/>
      <c r="F9536" s="1"/>
      <c r="G9536"/>
    </row>
    <row r="9537" spans="1:7" x14ac:dyDescent="0.3">
      <c r="A9537"/>
      <c r="B9537"/>
      <c r="C9537"/>
      <c r="D9537" s="145"/>
      <c r="E9537" s="146"/>
      <c r="F9537" s="1"/>
      <c r="G9537"/>
    </row>
    <row r="9538" spans="1:7" x14ac:dyDescent="0.3">
      <c r="A9538"/>
      <c r="B9538"/>
      <c r="C9538"/>
      <c r="D9538" s="145"/>
      <c r="E9538" s="146"/>
      <c r="F9538" s="1"/>
      <c r="G9538"/>
    </row>
    <row r="9539" spans="1:7" x14ac:dyDescent="0.3">
      <c r="A9539"/>
      <c r="B9539"/>
      <c r="C9539"/>
      <c r="D9539" s="145"/>
      <c r="E9539" s="146"/>
      <c r="F9539" s="1"/>
      <c r="G9539"/>
    </row>
    <row r="9540" spans="1:7" x14ac:dyDescent="0.3">
      <c r="A9540"/>
      <c r="B9540"/>
      <c r="C9540"/>
      <c r="D9540" s="145"/>
      <c r="E9540" s="146"/>
      <c r="F9540" s="1"/>
      <c r="G9540"/>
    </row>
    <row r="9541" spans="1:7" x14ac:dyDescent="0.3">
      <c r="A9541"/>
      <c r="B9541"/>
      <c r="C9541"/>
      <c r="D9541" s="145"/>
      <c r="E9541" s="146"/>
      <c r="F9541" s="1"/>
      <c r="G9541"/>
    </row>
    <row r="9542" spans="1:7" x14ac:dyDescent="0.3">
      <c r="A9542"/>
      <c r="B9542"/>
      <c r="C9542"/>
      <c r="D9542" s="145"/>
      <c r="E9542" s="146"/>
      <c r="F9542" s="1"/>
      <c r="G9542"/>
    </row>
    <row r="9543" spans="1:7" x14ac:dyDescent="0.3">
      <c r="A9543"/>
      <c r="B9543"/>
      <c r="C9543"/>
      <c r="D9543" s="145"/>
      <c r="E9543" s="146"/>
      <c r="F9543" s="1"/>
      <c r="G9543"/>
    </row>
    <row r="9544" spans="1:7" x14ac:dyDescent="0.3">
      <c r="A9544"/>
      <c r="B9544"/>
      <c r="C9544"/>
      <c r="D9544" s="145"/>
      <c r="E9544" s="146"/>
      <c r="F9544" s="1"/>
      <c r="G9544"/>
    </row>
    <row r="9545" spans="1:7" x14ac:dyDescent="0.3">
      <c r="A9545"/>
      <c r="B9545"/>
      <c r="C9545"/>
      <c r="D9545" s="145"/>
      <c r="E9545" s="146"/>
      <c r="F9545" s="1"/>
      <c r="G9545"/>
    </row>
    <row r="9546" spans="1:7" x14ac:dyDescent="0.3">
      <c r="A9546"/>
      <c r="B9546"/>
      <c r="C9546"/>
      <c r="D9546" s="145"/>
      <c r="E9546" s="146"/>
      <c r="F9546" s="1"/>
      <c r="G9546"/>
    </row>
    <row r="9547" spans="1:7" x14ac:dyDescent="0.3">
      <c r="A9547"/>
      <c r="B9547"/>
      <c r="C9547"/>
      <c r="D9547" s="145"/>
      <c r="E9547" s="146"/>
      <c r="F9547" s="1"/>
      <c r="G9547"/>
    </row>
    <row r="9548" spans="1:7" x14ac:dyDescent="0.3">
      <c r="A9548"/>
      <c r="B9548"/>
      <c r="C9548"/>
      <c r="D9548" s="145"/>
      <c r="E9548" s="146"/>
      <c r="F9548" s="1"/>
      <c r="G9548"/>
    </row>
    <row r="9549" spans="1:7" x14ac:dyDescent="0.3">
      <c r="A9549"/>
      <c r="B9549"/>
      <c r="C9549"/>
      <c r="D9549" s="145"/>
      <c r="E9549" s="146"/>
      <c r="F9549" s="1"/>
      <c r="G9549"/>
    </row>
    <row r="9550" spans="1:7" x14ac:dyDescent="0.3">
      <c r="A9550"/>
      <c r="B9550"/>
      <c r="C9550"/>
      <c r="D9550" s="145"/>
      <c r="E9550" s="146"/>
      <c r="F9550" s="1"/>
      <c r="G9550"/>
    </row>
    <row r="9551" spans="1:7" x14ac:dyDescent="0.3">
      <c r="A9551"/>
      <c r="B9551"/>
      <c r="C9551"/>
      <c r="D9551" s="145"/>
      <c r="E9551" s="146"/>
      <c r="F9551" s="1"/>
      <c r="G9551"/>
    </row>
    <row r="9552" spans="1:7" x14ac:dyDescent="0.3">
      <c r="A9552"/>
      <c r="B9552"/>
      <c r="C9552"/>
      <c r="D9552" s="145"/>
      <c r="E9552" s="146"/>
      <c r="F9552" s="1"/>
      <c r="G9552"/>
    </row>
    <row r="9553" spans="1:7" x14ac:dyDescent="0.3">
      <c r="A9553"/>
      <c r="B9553"/>
      <c r="C9553"/>
      <c r="D9553" s="145"/>
      <c r="E9553" s="146"/>
      <c r="F9553" s="1"/>
      <c r="G9553"/>
    </row>
    <row r="9554" spans="1:7" x14ac:dyDescent="0.3">
      <c r="A9554"/>
      <c r="B9554"/>
      <c r="C9554"/>
      <c r="D9554" s="145"/>
      <c r="E9554" s="146"/>
      <c r="F9554" s="1"/>
      <c r="G9554"/>
    </row>
    <row r="9555" spans="1:7" x14ac:dyDescent="0.3">
      <c r="A9555"/>
      <c r="B9555"/>
      <c r="C9555"/>
      <c r="D9555" s="145"/>
      <c r="E9555" s="146"/>
      <c r="F9555" s="1"/>
      <c r="G9555"/>
    </row>
    <row r="9556" spans="1:7" x14ac:dyDescent="0.3">
      <c r="A9556"/>
      <c r="B9556"/>
      <c r="C9556"/>
      <c r="D9556" s="145"/>
      <c r="E9556" s="146"/>
      <c r="F9556" s="1"/>
      <c r="G9556"/>
    </row>
    <row r="9557" spans="1:7" x14ac:dyDescent="0.3">
      <c r="A9557"/>
      <c r="B9557"/>
      <c r="C9557"/>
      <c r="D9557" s="145"/>
      <c r="E9557" s="146"/>
      <c r="F9557" s="1"/>
      <c r="G9557"/>
    </row>
    <row r="9558" spans="1:7" x14ac:dyDescent="0.3">
      <c r="A9558"/>
      <c r="B9558"/>
      <c r="C9558"/>
      <c r="D9558" s="145"/>
      <c r="E9558" s="146"/>
      <c r="F9558" s="1"/>
      <c r="G9558"/>
    </row>
    <row r="9559" spans="1:7" x14ac:dyDescent="0.3">
      <c r="A9559"/>
      <c r="B9559"/>
      <c r="C9559"/>
      <c r="D9559" s="145"/>
      <c r="E9559" s="146"/>
      <c r="F9559" s="1"/>
      <c r="G9559"/>
    </row>
    <row r="9560" spans="1:7" x14ac:dyDescent="0.3">
      <c r="A9560"/>
      <c r="B9560"/>
      <c r="C9560"/>
      <c r="D9560" s="145"/>
      <c r="E9560" s="146"/>
      <c r="F9560" s="1"/>
      <c r="G9560"/>
    </row>
    <row r="9561" spans="1:7" x14ac:dyDescent="0.3">
      <c r="A9561"/>
      <c r="B9561"/>
      <c r="C9561"/>
      <c r="D9561" s="145"/>
      <c r="E9561" s="146"/>
      <c r="F9561" s="1"/>
      <c r="G9561"/>
    </row>
    <row r="9562" spans="1:7" x14ac:dyDescent="0.3">
      <c r="A9562"/>
      <c r="B9562"/>
      <c r="C9562"/>
      <c r="D9562" s="145"/>
      <c r="E9562" s="146"/>
      <c r="F9562" s="1"/>
      <c r="G9562"/>
    </row>
    <row r="9563" spans="1:7" x14ac:dyDescent="0.3">
      <c r="A9563"/>
      <c r="B9563"/>
      <c r="C9563"/>
      <c r="D9563" s="145"/>
      <c r="E9563" s="146"/>
      <c r="F9563" s="1"/>
      <c r="G9563"/>
    </row>
    <row r="9564" spans="1:7" x14ac:dyDescent="0.3">
      <c r="A9564"/>
      <c r="B9564"/>
      <c r="C9564"/>
      <c r="D9564" s="145"/>
      <c r="E9564" s="146"/>
      <c r="F9564" s="1"/>
      <c r="G9564"/>
    </row>
    <row r="9565" spans="1:7" x14ac:dyDescent="0.3">
      <c r="A9565"/>
      <c r="B9565"/>
      <c r="C9565"/>
      <c r="D9565" s="145"/>
      <c r="E9565" s="146"/>
      <c r="F9565" s="1"/>
      <c r="G9565"/>
    </row>
    <row r="9566" spans="1:7" x14ac:dyDescent="0.3">
      <c r="A9566"/>
      <c r="B9566"/>
      <c r="C9566"/>
      <c r="D9566" s="145"/>
      <c r="E9566" s="146"/>
      <c r="F9566" s="1"/>
      <c r="G9566"/>
    </row>
    <row r="9567" spans="1:7" x14ac:dyDescent="0.3">
      <c r="A9567"/>
      <c r="B9567"/>
      <c r="C9567"/>
      <c r="D9567" s="145"/>
      <c r="E9567" s="146"/>
      <c r="F9567" s="1"/>
      <c r="G9567"/>
    </row>
    <row r="9568" spans="1:7" x14ac:dyDescent="0.3">
      <c r="A9568"/>
      <c r="B9568"/>
      <c r="C9568"/>
      <c r="D9568" s="145"/>
      <c r="E9568" s="146"/>
      <c r="F9568" s="1"/>
      <c r="G9568"/>
    </row>
    <row r="9569" spans="1:7" x14ac:dyDescent="0.3">
      <c r="A9569"/>
      <c r="B9569"/>
      <c r="C9569"/>
      <c r="D9569" s="145"/>
      <c r="E9569" s="146"/>
      <c r="F9569" s="1"/>
      <c r="G9569"/>
    </row>
    <row r="9570" spans="1:7" x14ac:dyDescent="0.3">
      <c r="A9570"/>
      <c r="B9570"/>
      <c r="C9570"/>
      <c r="D9570" s="145"/>
      <c r="E9570" s="146"/>
      <c r="F9570" s="1"/>
      <c r="G9570"/>
    </row>
    <row r="9571" spans="1:7" x14ac:dyDescent="0.3">
      <c r="A9571"/>
      <c r="B9571"/>
      <c r="C9571"/>
      <c r="D9571" s="145"/>
      <c r="E9571" s="146"/>
      <c r="F9571" s="1"/>
      <c r="G9571"/>
    </row>
    <row r="9572" spans="1:7" x14ac:dyDescent="0.3">
      <c r="A9572"/>
      <c r="B9572"/>
      <c r="C9572"/>
      <c r="D9572" s="145"/>
      <c r="E9572" s="146"/>
      <c r="F9572" s="1"/>
      <c r="G9572"/>
    </row>
    <row r="9573" spans="1:7" x14ac:dyDescent="0.3">
      <c r="A9573"/>
      <c r="B9573"/>
      <c r="C9573"/>
      <c r="D9573" s="145"/>
      <c r="E9573" s="146"/>
      <c r="F9573" s="1"/>
      <c r="G9573"/>
    </row>
    <row r="9574" spans="1:7" x14ac:dyDescent="0.3">
      <c r="A9574"/>
      <c r="B9574"/>
      <c r="C9574"/>
      <c r="D9574" s="145"/>
      <c r="E9574" s="146"/>
      <c r="F9574" s="1"/>
      <c r="G9574"/>
    </row>
    <row r="9575" spans="1:7" x14ac:dyDescent="0.3">
      <c r="A9575"/>
      <c r="B9575"/>
      <c r="C9575"/>
      <c r="D9575" s="145"/>
      <c r="E9575" s="146"/>
      <c r="F9575" s="1"/>
      <c r="G9575"/>
    </row>
    <row r="9576" spans="1:7" x14ac:dyDescent="0.3">
      <c r="A9576"/>
      <c r="B9576"/>
      <c r="C9576"/>
      <c r="D9576" s="145"/>
      <c r="E9576" s="146"/>
      <c r="F9576" s="1"/>
      <c r="G9576"/>
    </row>
    <row r="9577" spans="1:7" x14ac:dyDescent="0.3">
      <c r="A9577"/>
      <c r="B9577"/>
      <c r="C9577"/>
      <c r="D9577" s="145"/>
      <c r="E9577" s="146"/>
      <c r="F9577" s="1"/>
      <c r="G9577"/>
    </row>
    <row r="9578" spans="1:7" x14ac:dyDescent="0.3">
      <c r="A9578"/>
      <c r="B9578"/>
      <c r="C9578"/>
      <c r="D9578" s="145"/>
      <c r="E9578" s="146"/>
      <c r="F9578" s="1"/>
      <c r="G9578"/>
    </row>
    <row r="9579" spans="1:7" x14ac:dyDescent="0.3">
      <c r="A9579"/>
      <c r="B9579"/>
      <c r="C9579"/>
      <c r="D9579" s="145"/>
      <c r="E9579" s="146"/>
      <c r="F9579" s="1"/>
      <c r="G9579"/>
    </row>
    <row r="9580" spans="1:7" x14ac:dyDescent="0.3">
      <c r="A9580"/>
      <c r="B9580"/>
      <c r="C9580"/>
      <c r="D9580" s="145"/>
      <c r="E9580" s="146"/>
      <c r="F9580" s="1"/>
      <c r="G9580"/>
    </row>
    <row r="9581" spans="1:7" x14ac:dyDescent="0.3">
      <c r="A9581"/>
      <c r="B9581"/>
      <c r="C9581"/>
      <c r="D9581" s="145"/>
      <c r="E9581" s="146"/>
      <c r="F9581" s="1"/>
      <c r="G9581"/>
    </row>
    <row r="9582" spans="1:7" x14ac:dyDescent="0.3">
      <c r="A9582"/>
      <c r="B9582"/>
      <c r="C9582"/>
      <c r="D9582" s="145"/>
      <c r="E9582" s="146"/>
      <c r="F9582" s="1"/>
      <c r="G9582"/>
    </row>
    <row r="9583" spans="1:7" x14ac:dyDescent="0.3">
      <c r="A9583"/>
      <c r="B9583"/>
      <c r="C9583"/>
      <c r="D9583" s="145"/>
      <c r="E9583" s="146"/>
      <c r="F9583" s="1"/>
      <c r="G9583"/>
    </row>
    <row r="9584" spans="1:7" x14ac:dyDescent="0.3">
      <c r="A9584"/>
      <c r="B9584"/>
      <c r="C9584"/>
      <c r="D9584" s="145"/>
      <c r="E9584" s="146"/>
      <c r="F9584" s="1"/>
      <c r="G9584"/>
    </row>
    <row r="9585" spans="1:7" x14ac:dyDescent="0.3">
      <c r="A9585"/>
      <c r="B9585"/>
      <c r="C9585"/>
      <c r="D9585" s="145"/>
      <c r="E9585" s="146"/>
      <c r="F9585" s="1"/>
      <c r="G9585"/>
    </row>
    <row r="9586" spans="1:7" x14ac:dyDescent="0.3">
      <c r="A9586"/>
      <c r="B9586"/>
      <c r="C9586"/>
      <c r="D9586" s="145"/>
      <c r="E9586" s="146"/>
      <c r="F9586" s="1"/>
      <c r="G9586"/>
    </row>
    <row r="9587" spans="1:7" x14ac:dyDescent="0.3">
      <c r="A9587"/>
      <c r="B9587"/>
      <c r="C9587"/>
      <c r="D9587" s="145"/>
      <c r="E9587" s="146"/>
      <c r="F9587" s="1"/>
      <c r="G9587"/>
    </row>
    <row r="9588" spans="1:7" x14ac:dyDescent="0.3">
      <c r="A9588"/>
      <c r="B9588"/>
      <c r="C9588"/>
      <c r="D9588" s="145"/>
      <c r="E9588" s="146"/>
      <c r="F9588" s="1"/>
      <c r="G9588"/>
    </row>
    <row r="9589" spans="1:7" x14ac:dyDescent="0.3">
      <c r="A9589"/>
      <c r="B9589"/>
      <c r="C9589"/>
      <c r="D9589" s="145"/>
      <c r="E9589" s="146"/>
      <c r="F9589" s="1"/>
      <c r="G9589"/>
    </row>
    <row r="9590" spans="1:7" x14ac:dyDescent="0.3">
      <c r="A9590"/>
      <c r="B9590"/>
      <c r="C9590"/>
      <c r="D9590" s="145"/>
      <c r="E9590" s="146"/>
      <c r="F9590" s="1"/>
      <c r="G9590"/>
    </row>
    <row r="9591" spans="1:7" x14ac:dyDescent="0.3">
      <c r="A9591"/>
      <c r="B9591"/>
      <c r="C9591"/>
      <c r="D9591" s="145"/>
      <c r="E9591" s="146"/>
      <c r="F9591" s="1"/>
      <c r="G9591"/>
    </row>
    <row r="9592" spans="1:7" x14ac:dyDescent="0.3">
      <c r="A9592"/>
      <c r="B9592"/>
      <c r="C9592"/>
      <c r="D9592" s="145"/>
      <c r="E9592" s="146"/>
      <c r="F9592" s="1"/>
      <c r="G9592"/>
    </row>
    <row r="9593" spans="1:7" x14ac:dyDescent="0.3">
      <c r="A9593"/>
      <c r="B9593"/>
      <c r="C9593"/>
      <c r="D9593" s="145"/>
      <c r="E9593" s="146"/>
      <c r="F9593" s="1"/>
      <c r="G9593"/>
    </row>
    <row r="9594" spans="1:7" x14ac:dyDescent="0.3">
      <c r="A9594"/>
      <c r="B9594"/>
      <c r="C9594"/>
      <c r="D9594" s="145"/>
      <c r="E9594" s="146"/>
      <c r="F9594" s="1"/>
      <c r="G9594"/>
    </row>
    <row r="9595" spans="1:7" x14ac:dyDescent="0.3">
      <c r="A9595"/>
      <c r="B9595"/>
      <c r="C9595"/>
      <c r="D9595" s="145"/>
      <c r="E9595" s="146"/>
      <c r="F9595" s="1"/>
      <c r="G9595"/>
    </row>
    <row r="9596" spans="1:7" x14ac:dyDescent="0.3">
      <c r="A9596"/>
      <c r="B9596"/>
      <c r="C9596"/>
      <c r="D9596" s="145"/>
      <c r="E9596" s="146"/>
      <c r="F9596" s="1"/>
      <c r="G9596"/>
    </row>
    <row r="9597" spans="1:7" x14ac:dyDescent="0.3">
      <c r="A9597"/>
      <c r="B9597"/>
      <c r="C9597"/>
      <c r="D9597" s="145"/>
      <c r="E9597" s="146"/>
      <c r="F9597" s="1"/>
      <c r="G9597"/>
    </row>
    <row r="9598" spans="1:7" x14ac:dyDescent="0.3">
      <c r="A9598"/>
      <c r="B9598"/>
      <c r="C9598"/>
      <c r="D9598" s="145"/>
      <c r="E9598" s="146"/>
      <c r="F9598" s="1"/>
      <c r="G9598"/>
    </row>
    <row r="9599" spans="1:7" x14ac:dyDescent="0.3">
      <c r="A9599"/>
      <c r="B9599"/>
      <c r="C9599"/>
      <c r="D9599" s="145"/>
      <c r="E9599" s="146"/>
      <c r="F9599" s="1"/>
      <c r="G9599"/>
    </row>
    <row r="9600" spans="1:7" x14ac:dyDescent="0.3">
      <c r="A9600"/>
      <c r="B9600"/>
      <c r="C9600"/>
      <c r="D9600" s="145"/>
      <c r="E9600" s="146"/>
      <c r="F9600" s="1"/>
      <c r="G9600"/>
    </row>
    <row r="9601" spans="1:7" x14ac:dyDescent="0.3">
      <c r="A9601"/>
      <c r="B9601"/>
      <c r="C9601"/>
      <c r="D9601" s="145"/>
      <c r="E9601" s="146"/>
      <c r="F9601" s="1"/>
      <c r="G9601"/>
    </row>
    <row r="9602" spans="1:7" x14ac:dyDescent="0.3">
      <c r="A9602"/>
      <c r="B9602"/>
      <c r="C9602"/>
      <c r="D9602" s="145"/>
      <c r="E9602" s="146"/>
      <c r="F9602" s="1"/>
      <c r="G9602"/>
    </row>
    <row r="9603" spans="1:7" x14ac:dyDescent="0.3">
      <c r="A9603"/>
      <c r="B9603"/>
      <c r="C9603"/>
      <c r="D9603" s="145"/>
      <c r="E9603" s="146"/>
      <c r="F9603" s="1"/>
      <c r="G9603"/>
    </row>
    <row r="9604" spans="1:7" x14ac:dyDescent="0.3">
      <c r="A9604"/>
      <c r="B9604"/>
      <c r="C9604"/>
      <c r="D9604" s="145"/>
      <c r="E9604" s="146"/>
      <c r="F9604" s="1"/>
      <c r="G9604"/>
    </row>
    <row r="9605" spans="1:7" x14ac:dyDescent="0.3">
      <c r="A9605"/>
      <c r="B9605"/>
      <c r="C9605"/>
      <c r="D9605" s="145"/>
      <c r="E9605" s="146"/>
      <c r="F9605" s="1"/>
      <c r="G9605"/>
    </row>
    <row r="9606" spans="1:7" x14ac:dyDescent="0.3">
      <c r="A9606"/>
      <c r="B9606"/>
      <c r="C9606"/>
      <c r="D9606" s="145"/>
      <c r="E9606" s="146"/>
      <c r="F9606" s="1"/>
      <c r="G9606"/>
    </row>
    <row r="9607" spans="1:7" x14ac:dyDescent="0.3">
      <c r="A9607"/>
      <c r="B9607"/>
      <c r="C9607"/>
      <c r="D9607" s="145"/>
      <c r="E9607" s="146"/>
      <c r="F9607" s="1"/>
      <c r="G9607"/>
    </row>
    <row r="9608" spans="1:7" x14ac:dyDescent="0.3">
      <c r="A9608"/>
      <c r="B9608"/>
      <c r="C9608"/>
      <c r="D9608" s="145"/>
      <c r="E9608" s="146"/>
      <c r="F9608" s="1"/>
      <c r="G9608"/>
    </row>
    <row r="9609" spans="1:7" x14ac:dyDescent="0.3">
      <c r="A9609"/>
      <c r="B9609"/>
      <c r="C9609"/>
      <c r="D9609" s="145"/>
      <c r="E9609" s="146"/>
      <c r="F9609" s="1"/>
      <c r="G9609"/>
    </row>
    <row r="9610" spans="1:7" x14ac:dyDescent="0.3">
      <c r="A9610"/>
      <c r="B9610"/>
      <c r="C9610"/>
      <c r="D9610" s="145"/>
      <c r="E9610" s="146"/>
      <c r="F9610" s="1"/>
      <c r="G9610"/>
    </row>
    <row r="9611" spans="1:7" x14ac:dyDescent="0.3">
      <c r="A9611"/>
      <c r="B9611"/>
      <c r="C9611"/>
      <c r="D9611" s="145"/>
      <c r="E9611" s="146"/>
      <c r="F9611" s="1"/>
      <c r="G9611"/>
    </row>
    <row r="9612" spans="1:7" x14ac:dyDescent="0.3">
      <c r="A9612"/>
      <c r="B9612"/>
      <c r="C9612"/>
      <c r="D9612" s="145"/>
      <c r="E9612" s="146"/>
      <c r="F9612" s="1"/>
      <c r="G9612"/>
    </row>
    <row r="9613" spans="1:7" x14ac:dyDescent="0.3">
      <c r="A9613"/>
      <c r="B9613"/>
      <c r="C9613"/>
      <c r="D9613" s="145"/>
      <c r="E9613" s="146"/>
      <c r="F9613" s="1"/>
      <c r="G9613"/>
    </row>
    <row r="9614" spans="1:7" x14ac:dyDescent="0.3">
      <c r="A9614"/>
      <c r="B9614"/>
      <c r="C9614"/>
      <c r="D9614" s="145"/>
      <c r="E9614" s="146"/>
      <c r="F9614" s="1"/>
      <c r="G9614"/>
    </row>
    <row r="9615" spans="1:7" x14ac:dyDescent="0.3">
      <c r="A9615"/>
      <c r="B9615"/>
      <c r="C9615"/>
      <c r="D9615" s="145"/>
      <c r="E9615" s="146"/>
      <c r="F9615" s="1"/>
      <c r="G9615"/>
    </row>
    <row r="9616" spans="1:7" x14ac:dyDescent="0.3">
      <c r="A9616"/>
      <c r="B9616"/>
      <c r="C9616"/>
      <c r="D9616" s="145"/>
      <c r="E9616" s="146"/>
      <c r="F9616" s="1"/>
      <c r="G9616"/>
    </row>
    <row r="9617" spans="1:7" x14ac:dyDescent="0.3">
      <c r="A9617"/>
      <c r="B9617"/>
      <c r="C9617"/>
      <c r="D9617" s="145"/>
      <c r="E9617" s="146"/>
      <c r="F9617" s="1"/>
      <c r="G9617"/>
    </row>
    <row r="9618" spans="1:7" x14ac:dyDescent="0.3">
      <c r="A9618"/>
      <c r="B9618"/>
      <c r="C9618"/>
      <c r="D9618" s="145"/>
      <c r="E9618" s="146"/>
      <c r="F9618" s="1"/>
      <c r="G9618"/>
    </row>
    <row r="9619" spans="1:7" x14ac:dyDescent="0.3">
      <c r="A9619"/>
      <c r="B9619"/>
      <c r="C9619"/>
      <c r="D9619" s="145"/>
      <c r="E9619" s="146"/>
      <c r="F9619" s="1"/>
      <c r="G9619"/>
    </row>
    <row r="9620" spans="1:7" x14ac:dyDescent="0.3">
      <c r="A9620"/>
      <c r="B9620"/>
      <c r="C9620"/>
      <c r="D9620" s="145"/>
      <c r="E9620" s="146"/>
      <c r="F9620" s="1"/>
      <c r="G9620"/>
    </row>
    <row r="9621" spans="1:7" x14ac:dyDescent="0.3">
      <c r="A9621"/>
      <c r="B9621"/>
      <c r="C9621"/>
      <c r="D9621" s="145"/>
      <c r="E9621" s="146"/>
      <c r="F9621" s="1"/>
      <c r="G9621"/>
    </row>
    <row r="9622" spans="1:7" x14ac:dyDescent="0.3">
      <c r="A9622"/>
      <c r="B9622"/>
      <c r="C9622"/>
      <c r="D9622" s="145"/>
      <c r="E9622" s="146"/>
      <c r="F9622" s="1"/>
      <c r="G9622"/>
    </row>
    <row r="9623" spans="1:7" x14ac:dyDescent="0.3">
      <c r="A9623"/>
      <c r="B9623"/>
      <c r="C9623"/>
      <c r="D9623" s="145"/>
      <c r="E9623" s="146"/>
      <c r="F9623" s="1"/>
      <c r="G9623"/>
    </row>
    <row r="9624" spans="1:7" x14ac:dyDescent="0.3">
      <c r="A9624"/>
      <c r="B9624"/>
      <c r="C9624"/>
      <c r="D9624" s="145"/>
      <c r="E9624" s="146"/>
      <c r="F9624" s="1"/>
      <c r="G9624"/>
    </row>
    <row r="9625" spans="1:7" x14ac:dyDescent="0.3">
      <c r="A9625"/>
      <c r="B9625"/>
      <c r="C9625"/>
      <c r="D9625" s="145"/>
      <c r="E9625" s="146"/>
      <c r="F9625" s="1"/>
      <c r="G9625"/>
    </row>
    <row r="9626" spans="1:7" x14ac:dyDescent="0.3">
      <c r="A9626"/>
      <c r="B9626"/>
      <c r="C9626"/>
      <c r="D9626" s="145"/>
      <c r="E9626" s="146"/>
      <c r="F9626" s="1"/>
      <c r="G9626"/>
    </row>
    <row r="9627" spans="1:7" x14ac:dyDescent="0.3">
      <c r="A9627"/>
      <c r="B9627"/>
      <c r="C9627"/>
      <c r="D9627" s="145"/>
      <c r="E9627" s="146"/>
      <c r="F9627" s="1"/>
      <c r="G9627"/>
    </row>
    <row r="9628" spans="1:7" x14ac:dyDescent="0.3">
      <c r="A9628"/>
      <c r="B9628"/>
      <c r="C9628"/>
      <c r="D9628" s="145"/>
      <c r="E9628" s="146"/>
      <c r="F9628" s="1"/>
      <c r="G9628"/>
    </row>
    <row r="9629" spans="1:7" x14ac:dyDescent="0.3">
      <c r="A9629"/>
      <c r="B9629"/>
      <c r="C9629"/>
      <c r="D9629" s="145"/>
      <c r="E9629" s="146"/>
      <c r="F9629" s="1"/>
      <c r="G9629"/>
    </row>
    <row r="9630" spans="1:7" x14ac:dyDescent="0.3">
      <c r="A9630"/>
      <c r="B9630"/>
      <c r="C9630"/>
      <c r="D9630" s="145"/>
      <c r="E9630" s="146"/>
      <c r="F9630" s="1"/>
      <c r="G9630"/>
    </row>
    <row r="9631" spans="1:7" x14ac:dyDescent="0.3">
      <c r="A9631"/>
      <c r="B9631"/>
      <c r="C9631"/>
      <c r="D9631" s="145"/>
      <c r="E9631" s="146"/>
      <c r="F9631" s="1"/>
      <c r="G9631"/>
    </row>
    <row r="9632" spans="1:7" x14ac:dyDescent="0.3">
      <c r="A9632"/>
      <c r="B9632"/>
      <c r="C9632"/>
      <c r="D9632" s="145"/>
      <c r="E9632" s="146"/>
      <c r="F9632" s="1"/>
      <c r="G9632"/>
    </row>
    <row r="9633" spans="1:7" x14ac:dyDescent="0.3">
      <c r="A9633"/>
      <c r="B9633"/>
      <c r="C9633"/>
      <c r="D9633" s="145"/>
      <c r="E9633" s="146"/>
      <c r="F9633" s="1"/>
      <c r="G9633"/>
    </row>
    <row r="9634" spans="1:7" x14ac:dyDescent="0.3">
      <c r="A9634"/>
      <c r="B9634"/>
      <c r="C9634"/>
      <c r="D9634" s="145"/>
      <c r="E9634" s="146"/>
      <c r="F9634" s="1"/>
      <c r="G9634"/>
    </row>
    <row r="9635" spans="1:7" x14ac:dyDescent="0.3">
      <c r="A9635"/>
      <c r="B9635"/>
      <c r="C9635"/>
      <c r="D9635" s="145"/>
      <c r="E9635" s="146"/>
      <c r="F9635" s="1"/>
      <c r="G9635"/>
    </row>
    <row r="9636" spans="1:7" x14ac:dyDescent="0.3">
      <c r="A9636"/>
      <c r="B9636"/>
      <c r="C9636"/>
      <c r="D9636" s="145"/>
      <c r="E9636" s="146"/>
      <c r="F9636" s="1"/>
      <c r="G9636"/>
    </row>
    <row r="9637" spans="1:7" x14ac:dyDescent="0.3">
      <c r="A9637"/>
      <c r="B9637"/>
      <c r="C9637"/>
      <c r="D9637" s="145"/>
      <c r="E9637" s="146"/>
      <c r="F9637" s="1"/>
      <c r="G9637"/>
    </row>
    <row r="9638" spans="1:7" x14ac:dyDescent="0.3">
      <c r="A9638"/>
      <c r="B9638"/>
      <c r="C9638"/>
      <c r="D9638" s="145"/>
      <c r="E9638" s="146"/>
      <c r="F9638" s="1"/>
      <c r="G9638"/>
    </row>
    <row r="9639" spans="1:7" x14ac:dyDescent="0.3">
      <c r="A9639"/>
      <c r="B9639"/>
      <c r="C9639"/>
      <c r="D9639" s="145"/>
      <c r="E9639" s="146"/>
      <c r="F9639" s="1"/>
      <c r="G9639"/>
    </row>
    <row r="9640" spans="1:7" x14ac:dyDescent="0.3">
      <c r="A9640"/>
      <c r="B9640"/>
      <c r="C9640"/>
      <c r="D9640" s="145"/>
      <c r="E9640" s="146"/>
      <c r="F9640" s="1"/>
      <c r="G9640"/>
    </row>
    <row r="9641" spans="1:7" x14ac:dyDescent="0.3">
      <c r="A9641"/>
      <c r="B9641"/>
      <c r="C9641"/>
      <c r="D9641" s="145"/>
      <c r="E9641" s="146"/>
      <c r="F9641" s="1"/>
      <c r="G9641"/>
    </row>
    <row r="9642" spans="1:7" x14ac:dyDescent="0.3">
      <c r="A9642"/>
      <c r="B9642"/>
      <c r="C9642"/>
      <c r="D9642" s="145"/>
      <c r="E9642" s="146"/>
      <c r="F9642" s="1"/>
      <c r="G9642"/>
    </row>
    <row r="9643" spans="1:7" x14ac:dyDescent="0.3">
      <c r="A9643"/>
      <c r="B9643"/>
      <c r="C9643"/>
      <c r="D9643" s="145"/>
      <c r="E9643" s="146"/>
      <c r="F9643" s="1"/>
      <c r="G9643"/>
    </row>
    <row r="9644" spans="1:7" x14ac:dyDescent="0.3">
      <c r="A9644"/>
      <c r="B9644"/>
      <c r="C9644"/>
      <c r="D9644" s="145"/>
      <c r="E9644" s="146"/>
      <c r="F9644" s="1"/>
      <c r="G9644"/>
    </row>
    <row r="9645" spans="1:7" x14ac:dyDescent="0.3">
      <c r="A9645"/>
      <c r="B9645"/>
      <c r="C9645"/>
      <c r="D9645" s="145"/>
      <c r="E9645" s="146"/>
      <c r="F9645" s="1"/>
      <c r="G9645"/>
    </row>
    <row r="9646" spans="1:7" x14ac:dyDescent="0.3">
      <c r="A9646"/>
      <c r="B9646"/>
      <c r="C9646"/>
      <c r="D9646" s="145"/>
      <c r="E9646" s="146"/>
      <c r="F9646" s="1"/>
      <c r="G9646"/>
    </row>
    <row r="9647" spans="1:7" x14ac:dyDescent="0.3">
      <c r="A9647"/>
      <c r="B9647"/>
      <c r="C9647"/>
      <c r="D9647" s="145"/>
      <c r="E9647" s="146"/>
      <c r="F9647" s="1"/>
      <c r="G9647"/>
    </row>
    <row r="9648" spans="1:7" x14ac:dyDescent="0.3">
      <c r="A9648"/>
      <c r="B9648"/>
      <c r="C9648"/>
      <c r="D9648" s="145"/>
      <c r="E9648" s="146"/>
      <c r="F9648" s="1"/>
      <c r="G9648"/>
    </row>
    <row r="9649" spans="1:7" x14ac:dyDescent="0.3">
      <c r="A9649"/>
      <c r="B9649"/>
      <c r="C9649"/>
      <c r="D9649" s="145"/>
      <c r="E9649" s="146"/>
      <c r="F9649" s="1"/>
      <c r="G9649"/>
    </row>
    <row r="9650" spans="1:7" x14ac:dyDescent="0.3">
      <c r="A9650"/>
      <c r="B9650"/>
      <c r="C9650"/>
      <c r="D9650" s="145"/>
      <c r="E9650" s="146"/>
      <c r="F9650" s="1"/>
      <c r="G9650"/>
    </row>
    <row r="9651" spans="1:7" x14ac:dyDescent="0.3">
      <c r="A9651"/>
      <c r="B9651"/>
      <c r="C9651"/>
      <c r="D9651" s="145"/>
      <c r="E9651" s="146"/>
      <c r="F9651" s="1"/>
      <c r="G9651"/>
    </row>
    <row r="9652" spans="1:7" x14ac:dyDescent="0.3">
      <c r="A9652"/>
      <c r="B9652"/>
      <c r="C9652"/>
      <c r="D9652" s="145"/>
      <c r="E9652" s="146"/>
      <c r="F9652" s="1"/>
      <c r="G9652"/>
    </row>
    <row r="9653" spans="1:7" x14ac:dyDescent="0.3">
      <c r="A9653"/>
      <c r="B9653"/>
      <c r="C9653"/>
      <c r="D9653" s="145"/>
      <c r="E9653" s="146"/>
      <c r="F9653" s="1"/>
      <c r="G9653"/>
    </row>
    <row r="9654" spans="1:7" x14ac:dyDescent="0.3">
      <c r="A9654"/>
      <c r="B9654"/>
      <c r="C9654"/>
      <c r="D9654" s="145"/>
      <c r="E9654" s="146"/>
      <c r="F9654" s="1"/>
      <c r="G9654"/>
    </row>
    <row r="9655" spans="1:7" x14ac:dyDescent="0.3">
      <c r="A9655"/>
      <c r="B9655"/>
      <c r="C9655"/>
      <c r="D9655" s="145"/>
      <c r="E9655" s="146"/>
      <c r="F9655" s="1"/>
      <c r="G9655"/>
    </row>
    <row r="9656" spans="1:7" x14ac:dyDescent="0.3">
      <c r="A9656"/>
      <c r="B9656"/>
      <c r="C9656"/>
      <c r="D9656" s="145"/>
      <c r="E9656" s="146"/>
      <c r="F9656" s="1"/>
      <c r="G9656"/>
    </row>
    <row r="9657" spans="1:7" x14ac:dyDescent="0.3">
      <c r="A9657"/>
      <c r="B9657"/>
      <c r="C9657"/>
      <c r="D9657" s="145"/>
      <c r="E9657" s="146"/>
      <c r="F9657" s="1"/>
      <c r="G9657"/>
    </row>
    <row r="9658" spans="1:7" x14ac:dyDescent="0.3">
      <c r="A9658"/>
      <c r="B9658"/>
      <c r="C9658"/>
      <c r="D9658" s="145"/>
      <c r="E9658" s="146"/>
      <c r="F9658" s="1"/>
      <c r="G9658"/>
    </row>
    <row r="9659" spans="1:7" x14ac:dyDescent="0.3">
      <c r="A9659"/>
      <c r="B9659"/>
      <c r="C9659"/>
      <c r="D9659" s="145"/>
      <c r="E9659" s="146"/>
      <c r="F9659" s="1"/>
      <c r="G9659"/>
    </row>
    <row r="9660" spans="1:7" x14ac:dyDescent="0.3">
      <c r="A9660"/>
      <c r="B9660"/>
      <c r="C9660"/>
      <c r="D9660" s="145"/>
      <c r="E9660" s="146"/>
      <c r="F9660" s="1"/>
      <c r="G9660"/>
    </row>
    <row r="9661" spans="1:7" x14ac:dyDescent="0.3">
      <c r="A9661"/>
      <c r="B9661"/>
      <c r="C9661"/>
      <c r="D9661" s="145"/>
      <c r="E9661" s="146"/>
      <c r="F9661" s="1"/>
      <c r="G9661"/>
    </row>
    <row r="9662" spans="1:7" x14ac:dyDescent="0.3">
      <c r="A9662"/>
      <c r="B9662"/>
      <c r="C9662"/>
      <c r="D9662" s="145"/>
      <c r="E9662" s="146"/>
      <c r="F9662" s="1"/>
      <c r="G9662"/>
    </row>
    <row r="9663" spans="1:7" x14ac:dyDescent="0.3">
      <c r="A9663"/>
      <c r="B9663"/>
      <c r="C9663"/>
      <c r="D9663" s="145"/>
      <c r="E9663" s="146"/>
      <c r="F9663" s="1"/>
      <c r="G9663"/>
    </row>
    <row r="9664" spans="1:7" x14ac:dyDescent="0.3">
      <c r="A9664"/>
      <c r="B9664"/>
      <c r="C9664"/>
      <c r="D9664" s="145"/>
      <c r="E9664" s="146"/>
      <c r="F9664" s="1"/>
      <c r="G9664"/>
    </row>
    <row r="9665" spans="1:7" x14ac:dyDescent="0.3">
      <c r="A9665"/>
      <c r="B9665"/>
      <c r="C9665"/>
      <c r="D9665" s="145"/>
      <c r="E9665" s="146"/>
      <c r="F9665" s="1"/>
      <c r="G9665"/>
    </row>
    <row r="9666" spans="1:7" x14ac:dyDescent="0.3">
      <c r="A9666"/>
      <c r="B9666"/>
      <c r="C9666"/>
      <c r="D9666" s="145"/>
      <c r="E9666" s="146"/>
      <c r="F9666" s="1"/>
      <c r="G9666"/>
    </row>
    <row r="9667" spans="1:7" x14ac:dyDescent="0.3">
      <c r="A9667"/>
      <c r="B9667"/>
      <c r="C9667"/>
      <c r="D9667" s="145"/>
      <c r="E9667" s="146"/>
      <c r="F9667" s="1"/>
      <c r="G9667"/>
    </row>
    <row r="9668" spans="1:7" x14ac:dyDescent="0.3">
      <c r="A9668"/>
      <c r="B9668"/>
      <c r="C9668"/>
      <c r="D9668" s="145"/>
      <c r="E9668" s="146"/>
      <c r="F9668" s="1"/>
      <c r="G9668"/>
    </row>
    <row r="9669" spans="1:7" x14ac:dyDescent="0.3">
      <c r="A9669"/>
      <c r="B9669"/>
      <c r="C9669"/>
      <c r="D9669" s="145"/>
      <c r="E9669" s="146"/>
      <c r="F9669" s="1"/>
      <c r="G9669"/>
    </row>
    <row r="9670" spans="1:7" x14ac:dyDescent="0.3">
      <c r="A9670"/>
      <c r="B9670"/>
      <c r="C9670"/>
      <c r="D9670" s="145"/>
      <c r="E9670" s="146"/>
      <c r="F9670" s="1"/>
      <c r="G9670"/>
    </row>
    <row r="9671" spans="1:7" x14ac:dyDescent="0.3">
      <c r="A9671"/>
      <c r="B9671"/>
      <c r="C9671"/>
      <c r="D9671" s="145"/>
      <c r="E9671" s="146"/>
      <c r="F9671" s="1"/>
      <c r="G9671"/>
    </row>
    <row r="9672" spans="1:7" x14ac:dyDescent="0.3">
      <c r="A9672"/>
      <c r="B9672"/>
      <c r="C9672"/>
      <c r="D9672" s="145"/>
      <c r="E9672" s="146"/>
      <c r="F9672" s="1"/>
      <c r="G9672"/>
    </row>
    <row r="9673" spans="1:7" x14ac:dyDescent="0.3">
      <c r="A9673"/>
      <c r="B9673"/>
      <c r="C9673"/>
      <c r="D9673" s="145"/>
      <c r="E9673" s="146"/>
      <c r="F9673" s="1"/>
      <c r="G9673"/>
    </row>
    <row r="9674" spans="1:7" x14ac:dyDescent="0.3">
      <c r="A9674"/>
      <c r="B9674"/>
      <c r="C9674"/>
      <c r="D9674" s="145"/>
      <c r="E9674" s="146"/>
      <c r="F9674" s="1"/>
      <c r="G9674"/>
    </row>
    <row r="9675" spans="1:7" x14ac:dyDescent="0.3">
      <c r="A9675"/>
      <c r="B9675"/>
      <c r="C9675"/>
      <c r="D9675" s="145"/>
      <c r="E9675" s="146"/>
      <c r="F9675" s="1"/>
      <c r="G9675"/>
    </row>
    <row r="9676" spans="1:7" x14ac:dyDescent="0.3">
      <c r="A9676"/>
      <c r="B9676"/>
      <c r="C9676"/>
      <c r="D9676" s="145"/>
      <c r="E9676" s="146"/>
      <c r="F9676" s="1"/>
      <c r="G9676"/>
    </row>
    <row r="9677" spans="1:7" x14ac:dyDescent="0.3">
      <c r="A9677"/>
      <c r="B9677"/>
      <c r="C9677"/>
      <c r="D9677" s="145"/>
      <c r="E9677" s="146"/>
      <c r="F9677" s="1"/>
      <c r="G9677"/>
    </row>
    <row r="9678" spans="1:7" x14ac:dyDescent="0.3">
      <c r="A9678"/>
      <c r="B9678"/>
      <c r="C9678"/>
      <c r="D9678" s="145"/>
      <c r="E9678" s="146"/>
      <c r="F9678" s="1"/>
      <c r="G9678"/>
    </row>
    <row r="9679" spans="1:7" x14ac:dyDescent="0.3">
      <c r="A9679"/>
      <c r="B9679"/>
      <c r="C9679"/>
      <c r="D9679" s="145"/>
      <c r="E9679" s="146"/>
      <c r="F9679" s="1"/>
      <c r="G9679"/>
    </row>
    <row r="9680" spans="1:7" x14ac:dyDescent="0.3">
      <c r="A9680"/>
      <c r="B9680"/>
      <c r="C9680"/>
      <c r="D9680" s="145"/>
      <c r="E9680" s="146"/>
      <c r="F9680" s="1"/>
      <c r="G9680"/>
    </row>
    <row r="9681" spans="1:7" x14ac:dyDescent="0.3">
      <c r="A9681"/>
      <c r="B9681"/>
      <c r="C9681"/>
      <c r="D9681" s="145"/>
      <c r="E9681" s="146"/>
      <c r="F9681" s="1"/>
      <c r="G9681"/>
    </row>
    <row r="9682" spans="1:7" x14ac:dyDescent="0.3">
      <c r="A9682"/>
      <c r="B9682"/>
      <c r="C9682"/>
      <c r="D9682" s="145"/>
      <c r="E9682" s="146"/>
      <c r="F9682" s="1"/>
      <c r="G9682"/>
    </row>
    <row r="9683" spans="1:7" x14ac:dyDescent="0.3">
      <c r="A9683"/>
      <c r="B9683"/>
      <c r="C9683"/>
      <c r="D9683" s="145"/>
      <c r="E9683" s="146"/>
      <c r="F9683" s="1"/>
      <c r="G9683"/>
    </row>
    <row r="9684" spans="1:7" x14ac:dyDescent="0.3">
      <c r="A9684"/>
      <c r="B9684"/>
      <c r="C9684"/>
      <c r="D9684" s="145"/>
      <c r="E9684" s="146"/>
      <c r="F9684" s="1"/>
      <c r="G9684"/>
    </row>
    <row r="9685" spans="1:7" x14ac:dyDescent="0.3">
      <c r="A9685"/>
      <c r="B9685"/>
      <c r="C9685"/>
      <c r="D9685" s="145"/>
      <c r="E9685" s="146"/>
      <c r="F9685" s="1"/>
      <c r="G9685"/>
    </row>
    <row r="9686" spans="1:7" x14ac:dyDescent="0.3">
      <c r="A9686"/>
      <c r="B9686"/>
      <c r="C9686"/>
      <c r="D9686" s="145"/>
      <c r="E9686" s="146"/>
      <c r="F9686" s="1"/>
      <c r="G9686"/>
    </row>
    <row r="9687" spans="1:7" x14ac:dyDescent="0.3">
      <c r="A9687"/>
      <c r="B9687"/>
      <c r="C9687"/>
      <c r="D9687" s="145"/>
      <c r="E9687" s="146"/>
      <c r="F9687" s="1"/>
      <c r="G9687"/>
    </row>
    <row r="9688" spans="1:7" x14ac:dyDescent="0.3">
      <c r="A9688"/>
      <c r="B9688"/>
      <c r="C9688"/>
      <c r="D9688" s="145"/>
      <c r="E9688" s="146"/>
      <c r="F9688" s="1"/>
      <c r="G9688"/>
    </row>
    <row r="9689" spans="1:7" x14ac:dyDescent="0.3">
      <c r="A9689"/>
      <c r="B9689"/>
      <c r="C9689"/>
      <c r="D9689" s="145"/>
      <c r="E9689" s="146"/>
      <c r="F9689" s="1"/>
      <c r="G9689"/>
    </row>
    <row r="9690" spans="1:7" x14ac:dyDescent="0.3">
      <c r="A9690"/>
      <c r="B9690"/>
      <c r="C9690"/>
      <c r="D9690" s="145"/>
      <c r="E9690" s="146"/>
      <c r="F9690" s="1"/>
      <c r="G9690"/>
    </row>
    <row r="9691" spans="1:7" x14ac:dyDescent="0.3">
      <c r="A9691"/>
      <c r="B9691"/>
      <c r="C9691"/>
      <c r="D9691" s="145"/>
      <c r="E9691" s="146"/>
      <c r="F9691" s="1"/>
      <c r="G9691"/>
    </row>
    <row r="9692" spans="1:7" x14ac:dyDescent="0.3">
      <c r="A9692"/>
      <c r="B9692"/>
      <c r="C9692"/>
      <c r="D9692" s="145"/>
      <c r="E9692" s="146"/>
      <c r="F9692" s="1"/>
      <c r="G9692"/>
    </row>
    <row r="9693" spans="1:7" x14ac:dyDescent="0.3">
      <c r="A9693"/>
      <c r="B9693"/>
      <c r="C9693"/>
      <c r="D9693" s="145"/>
      <c r="E9693" s="146"/>
      <c r="F9693" s="1"/>
      <c r="G9693"/>
    </row>
    <row r="9694" spans="1:7" x14ac:dyDescent="0.3">
      <c r="A9694"/>
      <c r="B9694"/>
      <c r="C9694"/>
      <c r="D9694" s="145"/>
      <c r="E9694" s="146"/>
      <c r="F9694" s="1"/>
      <c r="G9694"/>
    </row>
    <row r="9695" spans="1:7" x14ac:dyDescent="0.3">
      <c r="A9695"/>
      <c r="B9695"/>
      <c r="C9695"/>
      <c r="D9695" s="145"/>
      <c r="E9695" s="146"/>
      <c r="F9695" s="1"/>
      <c r="G9695"/>
    </row>
    <row r="9696" spans="1:7" x14ac:dyDescent="0.3">
      <c r="A9696"/>
      <c r="B9696"/>
      <c r="C9696"/>
      <c r="D9696" s="145"/>
      <c r="E9696" s="146"/>
      <c r="F9696" s="1"/>
      <c r="G9696"/>
    </row>
    <row r="9697" spans="1:7" x14ac:dyDescent="0.3">
      <c r="A9697"/>
      <c r="B9697"/>
      <c r="C9697"/>
      <c r="D9697" s="145"/>
      <c r="E9697" s="146"/>
      <c r="F9697" s="1"/>
      <c r="G9697"/>
    </row>
    <row r="9698" spans="1:7" x14ac:dyDescent="0.3">
      <c r="A9698"/>
      <c r="B9698"/>
      <c r="C9698"/>
      <c r="D9698" s="145"/>
      <c r="E9698" s="146"/>
      <c r="F9698" s="1"/>
      <c r="G9698"/>
    </row>
    <row r="9699" spans="1:7" x14ac:dyDescent="0.3">
      <c r="A9699"/>
      <c r="B9699"/>
      <c r="C9699"/>
      <c r="D9699" s="145"/>
      <c r="E9699" s="146"/>
      <c r="F9699" s="1"/>
      <c r="G9699"/>
    </row>
    <row r="9700" spans="1:7" x14ac:dyDescent="0.3">
      <c r="A9700"/>
      <c r="B9700"/>
      <c r="C9700"/>
      <c r="D9700" s="145"/>
      <c r="E9700" s="146"/>
      <c r="F9700" s="1"/>
      <c r="G9700"/>
    </row>
    <row r="9701" spans="1:7" x14ac:dyDescent="0.3">
      <c r="A9701"/>
      <c r="B9701"/>
      <c r="C9701"/>
      <c r="D9701" s="145"/>
      <c r="E9701" s="146"/>
      <c r="F9701" s="1"/>
      <c r="G9701"/>
    </row>
    <row r="9702" spans="1:7" x14ac:dyDescent="0.3">
      <c r="A9702"/>
      <c r="B9702"/>
      <c r="C9702"/>
      <c r="D9702" s="145"/>
      <c r="E9702" s="146"/>
      <c r="F9702" s="1"/>
      <c r="G9702"/>
    </row>
    <row r="9703" spans="1:7" x14ac:dyDescent="0.3">
      <c r="A9703"/>
      <c r="B9703"/>
      <c r="C9703"/>
      <c r="D9703" s="145"/>
      <c r="E9703" s="146"/>
      <c r="F9703" s="1"/>
      <c r="G9703"/>
    </row>
    <row r="9704" spans="1:7" x14ac:dyDescent="0.3">
      <c r="A9704"/>
      <c r="B9704"/>
      <c r="C9704"/>
      <c r="D9704" s="145"/>
      <c r="E9704" s="146"/>
      <c r="F9704" s="1"/>
      <c r="G9704"/>
    </row>
    <row r="9705" spans="1:7" x14ac:dyDescent="0.3">
      <c r="A9705"/>
      <c r="B9705"/>
      <c r="C9705"/>
      <c r="D9705" s="145"/>
      <c r="E9705" s="146"/>
      <c r="F9705" s="1"/>
      <c r="G9705"/>
    </row>
    <row r="9706" spans="1:7" x14ac:dyDescent="0.3">
      <c r="A9706"/>
      <c r="B9706"/>
      <c r="C9706"/>
      <c r="D9706" s="145"/>
      <c r="E9706" s="146"/>
      <c r="F9706" s="1"/>
      <c r="G9706"/>
    </row>
    <row r="9707" spans="1:7" x14ac:dyDescent="0.3">
      <c r="A9707"/>
      <c r="B9707"/>
      <c r="C9707"/>
      <c r="D9707" s="145"/>
      <c r="E9707" s="146"/>
      <c r="F9707" s="1"/>
      <c r="G9707"/>
    </row>
    <row r="9708" spans="1:7" x14ac:dyDescent="0.3">
      <c r="A9708"/>
      <c r="B9708"/>
      <c r="C9708"/>
      <c r="D9708" s="145"/>
      <c r="E9708" s="146"/>
      <c r="F9708" s="1"/>
      <c r="G9708"/>
    </row>
    <row r="9709" spans="1:7" x14ac:dyDescent="0.3">
      <c r="A9709"/>
      <c r="B9709"/>
      <c r="C9709"/>
      <c r="D9709" s="145"/>
      <c r="E9709" s="146"/>
      <c r="F9709" s="1"/>
      <c r="G9709"/>
    </row>
    <row r="9710" spans="1:7" x14ac:dyDescent="0.3">
      <c r="A9710"/>
      <c r="B9710"/>
      <c r="C9710"/>
      <c r="D9710" s="145"/>
      <c r="E9710" s="146"/>
      <c r="F9710" s="1"/>
      <c r="G9710"/>
    </row>
    <row r="9711" spans="1:7" x14ac:dyDescent="0.3">
      <c r="A9711"/>
      <c r="B9711"/>
      <c r="C9711"/>
      <c r="D9711" s="145"/>
      <c r="E9711" s="146"/>
      <c r="F9711" s="1"/>
      <c r="G9711"/>
    </row>
    <row r="9712" spans="1:7" x14ac:dyDescent="0.3">
      <c r="A9712"/>
      <c r="B9712"/>
      <c r="C9712"/>
      <c r="D9712" s="145"/>
      <c r="E9712" s="146"/>
      <c r="F9712" s="1"/>
      <c r="G9712"/>
    </row>
    <row r="9713" spans="1:7" x14ac:dyDescent="0.3">
      <c r="A9713"/>
      <c r="B9713"/>
      <c r="C9713"/>
      <c r="D9713" s="145"/>
      <c r="E9713" s="146"/>
      <c r="F9713" s="1"/>
      <c r="G9713"/>
    </row>
    <row r="9714" spans="1:7" x14ac:dyDescent="0.3">
      <c r="A9714"/>
      <c r="B9714"/>
      <c r="C9714"/>
      <c r="D9714" s="145"/>
      <c r="E9714" s="146"/>
      <c r="F9714" s="1"/>
      <c r="G9714"/>
    </row>
    <row r="9715" spans="1:7" x14ac:dyDescent="0.3">
      <c r="A9715"/>
      <c r="B9715"/>
      <c r="C9715"/>
      <c r="D9715" s="145"/>
      <c r="E9715" s="146"/>
      <c r="F9715" s="1"/>
      <c r="G9715"/>
    </row>
    <row r="9716" spans="1:7" x14ac:dyDescent="0.3">
      <c r="A9716"/>
      <c r="B9716"/>
      <c r="C9716"/>
      <c r="D9716" s="145"/>
      <c r="E9716" s="146"/>
      <c r="F9716" s="1"/>
      <c r="G9716"/>
    </row>
    <row r="9717" spans="1:7" x14ac:dyDescent="0.3">
      <c r="A9717"/>
      <c r="B9717"/>
      <c r="C9717"/>
      <c r="D9717" s="145"/>
      <c r="E9717" s="146"/>
      <c r="F9717" s="1"/>
      <c r="G9717"/>
    </row>
    <row r="9718" spans="1:7" x14ac:dyDescent="0.3">
      <c r="A9718"/>
      <c r="B9718"/>
      <c r="C9718"/>
      <c r="D9718" s="145"/>
      <c r="E9718" s="146"/>
      <c r="F9718" s="1"/>
      <c r="G9718"/>
    </row>
    <row r="9719" spans="1:7" x14ac:dyDescent="0.3">
      <c r="A9719"/>
      <c r="B9719"/>
      <c r="C9719"/>
      <c r="D9719" s="145"/>
      <c r="E9719" s="146"/>
      <c r="F9719" s="1"/>
      <c r="G9719"/>
    </row>
    <row r="9720" spans="1:7" x14ac:dyDescent="0.3">
      <c r="A9720"/>
      <c r="B9720"/>
      <c r="C9720"/>
      <c r="D9720" s="145"/>
      <c r="E9720" s="146"/>
      <c r="F9720" s="1"/>
      <c r="G9720"/>
    </row>
    <row r="9721" spans="1:7" x14ac:dyDescent="0.3">
      <c r="A9721"/>
      <c r="B9721"/>
      <c r="C9721"/>
      <c r="D9721" s="145"/>
      <c r="E9721" s="146"/>
      <c r="F9721" s="1"/>
      <c r="G9721"/>
    </row>
    <row r="9722" spans="1:7" x14ac:dyDescent="0.3">
      <c r="A9722"/>
      <c r="B9722"/>
      <c r="C9722"/>
      <c r="D9722" s="145"/>
      <c r="E9722" s="146"/>
      <c r="F9722" s="1"/>
      <c r="G9722"/>
    </row>
    <row r="9723" spans="1:7" x14ac:dyDescent="0.3">
      <c r="A9723"/>
      <c r="B9723"/>
      <c r="C9723"/>
      <c r="D9723" s="145"/>
      <c r="E9723" s="146"/>
      <c r="F9723" s="1"/>
      <c r="G9723"/>
    </row>
    <row r="9724" spans="1:7" x14ac:dyDescent="0.3">
      <c r="A9724"/>
      <c r="B9724"/>
      <c r="C9724"/>
      <c r="D9724" s="145"/>
      <c r="E9724" s="146"/>
      <c r="F9724" s="1"/>
      <c r="G9724"/>
    </row>
    <row r="9725" spans="1:7" x14ac:dyDescent="0.3">
      <c r="A9725"/>
      <c r="B9725"/>
      <c r="C9725"/>
      <c r="D9725" s="145"/>
      <c r="E9725" s="146"/>
      <c r="F9725" s="1"/>
      <c r="G9725"/>
    </row>
    <row r="9726" spans="1:7" x14ac:dyDescent="0.3">
      <c r="A9726"/>
      <c r="B9726"/>
      <c r="C9726"/>
      <c r="D9726" s="145"/>
      <c r="E9726" s="146"/>
      <c r="F9726" s="1"/>
      <c r="G9726"/>
    </row>
    <row r="9727" spans="1:7" x14ac:dyDescent="0.3">
      <c r="A9727"/>
      <c r="B9727"/>
      <c r="C9727"/>
      <c r="D9727" s="145"/>
      <c r="E9727" s="146"/>
      <c r="F9727" s="1"/>
      <c r="G9727"/>
    </row>
    <row r="9728" spans="1:7" x14ac:dyDescent="0.3">
      <c r="A9728"/>
      <c r="B9728"/>
      <c r="C9728"/>
      <c r="D9728" s="145"/>
      <c r="E9728" s="146"/>
      <c r="F9728" s="1"/>
      <c r="G9728"/>
    </row>
    <row r="9729" spans="1:7" x14ac:dyDescent="0.3">
      <c r="A9729"/>
      <c r="B9729"/>
      <c r="C9729"/>
      <c r="D9729" s="145"/>
      <c r="E9729" s="146"/>
      <c r="F9729" s="1"/>
      <c r="G9729"/>
    </row>
    <row r="9730" spans="1:7" x14ac:dyDescent="0.3">
      <c r="A9730"/>
      <c r="B9730"/>
      <c r="C9730"/>
      <c r="D9730" s="145"/>
      <c r="E9730" s="146"/>
      <c r="F9730" s="1"/>
      <c r="G9730"/>
    </row>
    <row r="9731" spans="1:7" x14ac:dyDescent="0.3">
      <c r="A9731"/>
      <c r="B9731"/>
      <c r="C9731"/>
      <c r="D9731" s="145"/>
      <c r="E9731" s="146"/>
      <c r="F9731" s="1"/>
      <c r="G9731"/>
    </row>
    <row r="9732" spans="1:7" x14ac:dyDescent="0.3">
      <c r="A9732"/>
      <c r="B9732"/>
      <c r="C9732"/>
      <c r="D9732" s="145"/>
      <c r="E9732" s="146"/>
      <c r="F9732" s="1"/>
      <c r="G9732"/>
    </row>
    <row r="9733" spans="1:7" x14ac:dyDescent="0.3">
      <c r="A9733"/>
      <c r="B9733"/>
      <c r="C9733"/>
      <c r="D9733" s="145"/>
      <c r="E9733" s="146"/>
      <c r="F9733" s="1"/>
      <c r="G9733"/>
    </row>
    <row r="9734" spans="1:7" x14ac:dyDescent="0.3">
      <c r="A9734"/>
      <c r="B9734"/>
      <c r="C9734"/>
      <c r="D9734" s="145"/>
      <c r="E9734" s="146"/>
      <c r="F9734" s="1"/>
      <c r="G9734"/>
    </row>
    <row r="9735" spans="1:7" x14ac:dyDescent="0.3">
      <c r="A9735"/>
      <c r="B9735"/>
      <c r="C9735"/>
      <c r="D9735" s="145"/>
      <c r="E9735" s="146"/>
      <c r="F9735" s="1"/>
      <c r="G9735"/>
    </row>
    <row r="9736" spans="1:7" x14ac:dyDescent="0.3">
      <c r="A9736"/>
      <c r="B9736"/>
      <c r="C9736"/>
      <c r="D9736" s="145"/>
      <c r="E9736" s="146"/>
      <c r="F9736" s="1"/>
      <c r="G9736"/>
    </row>
    <row r="9737" spans="1:7" x14ac:dyDescent="0.3">
      <c r="A9737"/>
      <c r="B9737"/>
      <c r="C9737"/>
      <c r="D9737" s="145"/>
      <c r="E9737" s="146"/>
      <c r="F9737" s="1"/>
      <c r="G9737"/>
    </row>
    <row r="9738" spans="1:7" x14ac:dyDescent="0.3">
      <c r="A9738"/>
      <c r="B9738"/>
      <c r="C9738"/>
      <c r="D9738" s="145"/>
      <c r="E9738" s="146"/>
      <c r="F9738" s="1"/>
      <c r="G9738"/>
    </row>
    <row r="9739" spans="1:7" x14ac:dyDescent="0.3">
      <c r="A9739"/>
      <c r="B9739"/>
      <c r="C9739"/>
      <c r="D9739" s="145"/>
      <c r="E9739" s="146"/>
      <c r="F9739" s="1"/>
      <c r="G9739"/>
    </row>
    <row r="9740" spans="1:7" x14ac:dyDescent="0.3">
      <c r="A9740"/>
      <c r="B9740"/>
      <c r="C9740"/>
      <c r="D9740" s="145"/>
      <c r="E9740" s="146"/>
      <c r="F9740" s="1"/>
      <c r="G9740"/>
    </row>
    <row r="9741" spans="1:7" x14ac:dyDescent="0.3">
      <c r="A9741"/>
      <c r="B9741"/>
      <c r="C9741"/>
      <c r="D9741" s="145"/>
      <c r="E9741" s="146"/>
      <c r="F9741" s="1"/>
      <c r="G9741"/>
    </row>
    <row r="9742" spans="1:7" x14ac:dyDescent="0.3">
      <c r="A9742"/>
      <c r="B9742"/>
      <c r="C9742"/>
      <c r="D9742" s="145"/>
      <c r="E9742" s="146"/>
      <c r="F9742" s="1"/>
      <c r="G9742"/>
    </row>
    <row r="9743" spans="1:7" x14ac:dyDescent="0.3">
      <c r="A9743"/>
      <c r="B9743"/>
      <c r="C9743"/>
      <c r="D9743" s="145"/>
      <c r="E9743" s="146"/>
      <c r="F9743" s="1"/>
      <c r="G9743"/>
    </row>
    <row r="9744" spans="1:7" x14ac:dyDescent="0.3">
      <c r="A9744"/>
      <c r="B9744"/>
      <c r="C9744"/>
      <c r="D9744" s="145"/>
      <c r="E9744" s="146"/>
      <c r="F9744" s="1"/>
      <c r="G9744"/>
    </row>
    <row r="9745" spans="1:7" x14ac:dyDescent="0.3">
      <c r="A9745"/>
      <c r="B9745"/>
      <c r="C9745"/>
      <c r="D9745" s="145"/>
      <c r="E9745" s="146"/>
      <c r="F9745" s="1"/>
      <c r="G9745"/>
    </row>
    <row r="9746" spans="1:7" x14ac:dyDescent="0.3">
      <c r="A9746"/>
      <c r="B9746"/>
      <c r="C9746"/>
      <c r="D9746" s="145"/>
      <c r="E9746" s="146"/>
      <c r="F9746" s="1"/>
      <c r="G9746"/>
    </row>
    <row r="9747" spans="1:7" x14ac:dyDescent="0.3">
      <c r="A9747"/>
      <c r="B9747"/>
      <c r="C9747"/>
      <c r="D9747" s="145"/>
      <c r="E9747" s="146"/>
      <c r="F9747" s="1"/>
      <c r="G9747"/>
    </row>
    <row r="9748" spans="1:7" x14ac:dyDescent="0.3">
      <c r="A9748"/>
      <c r="B9748"/>
      <c r="C9748"/>
      <c r="D9748" s="145"/>
      <c r="E9748" s="146"/>
      <c r="F9748" s="1"/>
      <c r="G9748"/>
    </row>
    <row r="9749" spans="1:7" x14ac:dyDescent="0.3">
      <c r="A9749"/>
      <c r="B9749"/>
      <c r="C9749"/>
      <c r="D9749" s="145"/>
      <c r="E9749" s="146"/>
      <c r="F9749" s="1"/>
      <c r="G9749"/>
    </row>
    <row r="9750" spans="1:7" x14ac:dyDescent="0.3">
      <c r="A9750"/>
      <c r="B9750"/>
      <c r="C9750"/>
      <c r="D9750" s="145"/>
      <c r="E9750" s="146"/>
      <c r="F9750" s="1"/>
      <c r="G9750"/>
    </row>
    <row r="9751" spans="1:7" x14ac:dyDescent="0.3">
      <c r="A9751"/>
      <c r="B9751"/>
      <c r="C9751"/>
      <c r="D9751" s="145"/>
      <c r="E9751" s="146"/>
      <c r="F9751" s="1"/>
      <c r="G9751"/>
    </row>
    <row r="9752" spans="1:7" x14ac:dyDescent="0.3">
      <c r="A9752"/>
      <c r="B9752"/>
      <c r="C9752"/>
      <c r="D9752" s="145"/>
      <c r="E9752" s="146"/>
      <c r="F9752" s="1"/>
      <c r="G9752"/>
    </row>
    <row r="9753" spans="1:7" x14ac:dyDescent="0.3">
      <c r="A9753"/>
      <c r="B9753"/>
      <c r="C9753"/>
      <c r="D9753" s="145"/>
      <c r="E9753" s="146"/>
      <c r="F9753" s="1"/>
      <c r="G9753"/>
    </row>
    <row r="9754" spans="1:7" x14ac:dyDescent="0.3">
      <c r="A9754"/>
      <c r="B9754"/>
      <c r="C9754"/>
      <c r="D9754" s="145"/>
      <c r="E9754" s="146"/>
      <c r="F9754" s="1"/>
      <c r="G9754"/>
    </row>
    <row r="9755" spans="1:7" x14ac:dyDescent="0.3">
      <c r="A9755"/>
      <c r="B9755"/>
      <c r="C9755"/>
      <c r="D9755" s="145"/>
      <c r="E9755" s="146"/>
      <c r="F9755" s="1"/>
      <c r="G9755"/>
    </row>
    <row r="9756" spans="1:7" x14ac:dyDescent="0.3">
      <c r="A9756"/>
      <c r="B9756"/>
      <c r="C9756"/>
      <c r="D9756" s="145"/>
      <c r="E9756" s="146"/>
      <c r="F9756" s="1"/>
      <c r="G9756"/>
    </row>
    <row r="9757" spans="1:7" x14ac:dyDescent="0.3">
      <c r="A9757"/>
      <c r="B9757"/>
      <c r="C9757"/>
      <c r="D9757" s="145"/>
      <c r="E9757" s="146"/>
      <c r="F9757" s="1"/>
      <c r="G9757"/>
    </row>
    <row r="9758" spans="1:7" x14ac:dyDescent="0.3">
      <c r="A9758"/>
      <c r="B9758"/>
      <c r="C9758"/>
      <c r="D9758" s="145"/>
      <c r="E9758" s="146"/>
      <c r="F9758" s="1"/>
      <c r="G9758"/>
    </row>
    <row r="9759" spans="1:7" x14ac:dyDescent="0.3">
      <c r="A9759"/>
      <c r="B9759"/>
      <c r="C9759"/>
      <c r="D9759" s="145"/>
      <c r="E9759" s="146"/>
      <c r="F9759" s="1"/>
      <c r="G9759"/>
    </row>
    <row r="9760" spans="1:7" x14ac:dyDescent="0.3">
      <c r="A9760"/>
      <c r="B9760"/>
      <c r="C9760"/>
      <c r="D9760" s="145"/>
      <c r="E9760" s="146"/>
      <c r="F9760" s="1"/>
      <c r="G9760"/>
    </row>
    <row r="9761" spans="1:7" x14ac:dyDescent="0.3">
      <c r="A9761"/>
      <c r="B9761"/>
      <c r="C9761"/>
      <c r="D9761" s="145"/>
      <c r="E9761" s="146"/>
      <c r="F9761" s="1"/>
      <c r="G9761"/>
    </row>
    <row r="9762" spans="1:7" x14ac:dyDescent="0.3">
      <c r="A9762"/>
      <c r="B9762"/>
      <c r="C9762"/>
      <c r="D9762" s="145"/>
      <c r="E9762" s="146"/>
      <c r="F9762" s="1"/>
      <c r="G9762"/>
    </row>
    <row r="9763" spans="1:7" x14ac:dyDescent="0.3">
      <c r="A9763"/>
      <c r="B9763"/>
      <c r="C9763"/>
      <c r="D9763" s="145"/>
      <c r="E9763" s="146"/>
      <c r="F9763" s="1"/>
      <c r="G9763"/>
    </row>
    <row r="9764" spans="1:7" x14ac:dyDescent="0.3">
      <c r="A9764"/>
      <c r="B9764"/>
      <c r="C9764"/>
      <c r="D9764" s="145"/>
      <c r="E9764" s="146"/>
      <c r="F9764" s="1"/>
      <c r="G9764"/>
    </row>
    <row r="9765" spans="1:7" x14ac:dyDescent="0.3">
      <c r="A9765"/>
      <c r="B9765"/>
      <c r="C9765"/>
      <c r="D9765" s="145"/>
      <c r="E9765" s="146"/>
      <c r="F9765" s="1"/>
      <c r="G9765"/>
    </row>
    <row r="9766" spans="1:7" x14ac:dyDescent="0.3">
      <c r="A9766"/>
      <c r="B9766"/>
      <c r="C9766"/>
      <c r="D9766" s="145"/>
      <c r="E9766" s="146"/>
      <c r="F9766" s="1"/>
      <c r="G9766"/>
    </row>
    <row r="9767" spans="1:7" x14ac:dyDescent="0.3">
      <c r="A9767"/>
      <c r="B9767"/>
      <c r="C9767"/>
      <c r="D9767" s="145"/>
      <c r="E9767" s="146"/>
      <c r="F9767" s="1"/>
      <c r="G9767"/>
    </row>
    <row r="9768" spans="1:7" x14ac:dyDescent="0.3">
      <c r="A9768"/>
      <c r="B9768"/>
      <c r="C9768"/>
      <c r="D9768" s="145"/>
      <c r="E9768" s="146"/>
      <c r="F9768" s="1"/>
      <c r="G9768"/>
    </row>
    <row r="9769" spans="1:7" x14ac:dyDescent="0.3">
      <c r="A9769"/>
      <c r="B9769"/>
      <c r="C9769"/>
      <c r="D9769" s="145"/>
      <c r="E9769" s="146"/>
      <c r="F9769" s="1"/>
      <c r="G9769"/>
    </row>
    <row r="9770" spans="1:7" x14ac:dyDescent="0.3">
      <c r="A9770"/>
      <c r="B9770"/>
      <c r="C9770"/>
      <c r="D9770" s="145"/>
      <c r="E9770" s="146"/>
      <c r="F9770" s="1"/>
      <c r="G9770"/>
    </row>
    <row r="9771" spans="1:7" x14ac:dyDescent="0.3">
      <c r="A9771"/>
      <c r="B9771"/>
      <c r="C9771"/>
      <c r="D9771" s="145"/>
      <c r="E9771" s="146"/>
      <c r="F9771" s="1"/>
      <c r="G9771"/>
    </row>
    <row r="9772" spans="1:7" x14ac:dyDescent="0.3">
      <c r="A9772"/>
      <c r="B9772"/>
      <c r="C9772"/>
      <c r="D9772" s="145"/>
      <c r="E9772" s="146"/>
      <c r="F9772" s="1"/>
      <c r="G9772"/>
    </row>
    <row r="9773" spans="1:7" x14ac:dyDescent="0.3">
      <c r="A9773"/>
      <c r="B9773"/>
      <c r="C9773"/>
      <c r="D9773" s="145"/>
      <c r="E9773" s="146"/>
      <c r="F9773" s="1"/>
      <c r="G9773"/>
    </row>
    <row r="9774" spans="1:7" x14ac:dyDescent="0.3">
      <c r="A9774"/>
      <c r="B9774"/>
      <c r="C9774"/>
      <c r="D9774" s="145"/>
      <c r="E9774" s="146"/>
      <c r="F9774" s="1"/>
      <c r="G9774"/>
    </row>
    <row r="9775" spans="1:7" x14ac:dyDescent="0.3">
      <c r="A9775"/>
      <c r="B9775"/>
      <c r="C9775"/>
      <c r="D9775" s="145"/>
      <c r="E9775" s="146"/>
      <c r="F9775" s="1"/>
      <c r="G9775"/>
    </row>
    <row r="9776" spans="1:7" x14ac:dyDescent="0.3">
      <c r="A9776"/>
      <c r="B9776"/>
      <c r="C9776"/>
      <c r="D9776" s="145"/>
      <c r="E9776" s="146"/>
      <c r="F9776" s="1"/>
      <c r="G9776"/>
    </row>
    <row r="9777" spans="1:7" x14ac:dyDescent="0.3">
      <c r="A9777"/>
      <c r="B9777"/>
      <c r="C9777"/>
      <c r="D9777" s="145"/>
      <c r="E9777" s="146"/>
      <c r="F9777" s="1"/>
      <c r="G9777"/>
    </row>
    <row r="9778" spans="1:7" x14ac:dyDescent="0.3">
      <c r="A9778"/>
      <c r="B9778"/>
      <c r="C9778"/>
      <c r="D9778" s="145"/>
      <c r="E9778" s="146"/>
      <c r="F9778" s="1"/>
      <c r="G9778"/>
    </row>
    <row r="9779" spans="1:7" x14ac:dyDescent="0.3">
      <c r="A9779"/>
      <c r="B9779"/>
      <c r="C9779"/>
      <c r="D9779" s="145"/>
      <c r="E9779" s="146"/>
      <c r="F9779" s="1"/>
      <c r="G9779"/>
    </row>
    <row r="9780" spans="1:7" x14ac:dyDescent="0.3">
      <c r="A9780"/>
      <c r="B9780"/>
      <c r="C9780"/>
      <c r="D9780" s="145"/>
      <c r="E9780" s="146"/>
      <c r="F9780" s="1"/>
      <c r="G9780"/>
    </row>
    <row r="9781" spans="1:7" x14ac:dyDescent="0.3">
      <c r="A9781"/>
      <c r="B9781"/>
      <c r="C9781"/>
      <c r="D9781" s="145"/>
      <c r="E9781" s="146"/>
      <c r="F9781" s="1"/>
      <c r="G9781"/>
    </row>
    <row r="9782" spans="1:7" x14ac:dyDescent="0.3">
      <c r="A9782"/>
      <c r="B9782"/>
      <c r="C9782"/>
      <c r="D9782" s="145"/>
      <c r="E9782" s="146"/>
      <c r="F9782" s="1"/>
      <c r="G9782"/>
    </row>
    <row r="9783" spans="1:7" x14ac:dyDescent="0.3">
      <c r="A9783"/>
      <c r="B9783"/>
      <c r="C9783"/>
      <c r="D9783" s="145"/>
      <c r="E9783" s="146"/>
      <c r="F9783" s="1"/>
      <c r="G9783"/>
    </row>
    <row r="9784" spans="1:7" x14ac:dyDescent="0.3">
      <c r="A9784"/>
      <c r="B9784"/>
      <c r="C9784"/>
      <c r="D9784" s="145"/>
      <c r="E9784" s="146"/>
      <c r="F9784" s="1"/>
      <c r="G9784"/>
    </row>
    <row r="9785" spans="1:7" x14ac:dyDescent="0.3">
      <c r="A9785"/>
      <c r="B9785"/>
      <c r="C9785"/>
      <c r="D9785" s="145"/>
      <c r="E9785" s="146"/>
      <c r="F9785" s="1"/>
      <c r="G9785"/>
    </row>
    <row r="9786" spans="1:7" x14ac:dyDescent="0.3">
      <c r="A9786"/>
      <c r="B9786"/>
      <c r="C9786"/>
      <c r="D9786" s="145"/>
      <c r="E9786" s="146"/>
      <c r="F9786" s="1"/>
      <c r="G9786"/>
    </row>
    <row r="9787" spans="1:7" x14ac:dyDescent="0.3">
      <c r="A9787"/>
      <c r="B9787"/>
      <c r="C9787"/>
      <c r="D9787" s="145"/>
      <c r="E9787" s="146"/>
      <c r="F9787" s="1"/>
      <c r="G9787"/>
    </row>
    <row r="9788" spans="1:7" x14ac:dyDescent="0.3">
      <c r="A9788"/>
      <c r="B9788"/>
      <c r="C9788"/>
      <c r="D9788" s="145"/>
      <c r="E9788" s="146"/>
      <c r="F9788" s="1"/>
      <c r="G9788"/>
    </row>
    <row r="9789" spans="1:7" x14ac:dyDescent="0.3">
      <c r="A9789"/>
      <c r="B9789"/>
      <c r="C9789"/>
      <c r="D9789" s="145"/>
      <c r="E9789" s="146"/>
      <c r="F9789" s="1"/>
      <c r="G9789"/>
    </row>
    <row r="9790" spans="1:7" x14ac:dyDescent="0.3">
      <c r="A9790"/>
      <c r="B9790"/>
      <c r="C9790"/>
      <c r="D9790" s="145"/>
      <c r="E9790" s="146"/>
      <c r="F9790" s="1"/>
      <c r="G9790"/>
    </row>
    <row r="9791" spans="1:7" x14ac:dyDescent="0.3">
      <c r="A9791"/>
      <c r="B9791"/>
      <c r="C9791"/>
      <c r="D9791" s="145"/>
      <c r="E9791" s="146"/>
      <c r="F9791" s="1"/>
      <c r="G9791"/>
    </row>
    <row r="9792" spans="1:7" x14ac:dyDescent="0.3">
      <c r="A9792"/>
      <c r="B9792"/>
      <c r="C9792"/>
      <c r="D9792" s="145"/>
      <c r="E9792" s="146"/>
      <c r="F9792" s="1"/>
      <c r="G9792"/>
    </row>
    <row r="9793" spans="1:7" x14ac:dyDescent="0.3">
      <c r="A9793"/>
      <c r="B9793"/>
      <c r="C9793"/>
      <c r="D9793" s="145"/>
      <c r="E9793" s="146"/>
      <c r="F9793" s="1"/>
      <c r="G9793"/>
    </row>
    <row r="9794" spans="1:7" x14ac:dyDescent="0.3">
      <c r="A9794"/>
      <c r="B9794"/>
      <c r="C9794"/>
      <c r="D9794" s="145"/>
      <c r="E9794" s="146"/>
      <c r="F9794" s="1"/>
      <c r="G9794"/>
    </row>
    <row r="9795" spans="1:7" x14ac:dyDescent="0.3">
      <c r="A9795"/>
      <c r="B9795"/>
      <c r="C9795"/>
      <c r="D9795" s="145"/>
      <c r="E9795" s="146"/>
      <c r="F9795" s="1"/>
      <c r="G9795"/>
    </row>
    <row r="9796" spans="1:7" x14ac:dyDescent="0.3">
      <c r="A9796"/>
      <c r="B9796"/>
      <c r="C9796"/>
      <c r="D9796" s="145"/>
      <c r="E9796" s="146"/>
      <c r="F9796" s="1"/>
      <c r="G9796"/>
    </row>
    <row r="9797" spans="1:7" x14ac:dyDescent="0.3">
      <c r="A9797"/>
      <c r="B9797"/>
      <c r="C9797"/>
      <c r="D9797" s="145"/>
      <c r="E9797" s="146"/>
      <c r="F9797" s="1"/>
      <c r="G9797"/>
    </row>
    <row r="9798" spans="1:7" x14ac:dyDescent="0.3">
      <c r="A9798"/>
      <c r="B9798"/>
      <c r="C9798"/>
      <c r="D9798" s="145"/>
      <c r="E9798" s="146"/>
      <c r="F9798" s="1"/>
      <c r="G9798"/>
    </row>
    <row r="9799" spans="1:7" x14ac:dyDescent="0.3">
      <c r="A9799"/>
      <c r="B9799"/>
      <c r="C9799"/>
      <c r="D9799" s="145"/>
      <c r="E9799" s="146"/>
      <c r="F9799" s="1"/>
      <c r="G9799"/>
    </row>
    <row r="9800" spans="1:7" x14ac:dyDescent="0.3">
      <c r="A9800"/>
      <c r="B9800"/>
      <c r="C9800"/>
      <c r="D9800" s="145"/>
      <c r="E9800" s="146"/>
      <c r="F9800" s="1"/>
      <c r="G9800"/>
    </row>
    <row r="9801" spans="1:7" x14ac:dyDescent="0.3">
      <c r="A9801"/>
      <c r="B9801"/>
      <c r="C9801"/>
      <c r="D9801" s="145"/>
      <c r="E9801" s="146"/>
      <c r="F9801" s="1"/>
      <c r="G9801"/>
    </row>
    <row r="9802" spans="1:7" x14ac:dyDescent="0.3">
      <c r="A9802"/>
      <c r="B9802"/>
      <c r="C9802"/>
      <c r="D9802" s="145"/>
      <c r="E9802" s="146"/>
      <c r="F9802" s="1"/>
      <c r="G9802"/>
    </row>
    <row r="9803" spans="1:7" x14ac:dyDescent="0.3">
      <c r="A9803"/>
      <c r="B9803"/>
      <c r="C9803"/>
      <c r="D9803" s="145"/>
      <c r="E9803" s="146"/>
      <c r="F9803" s="1"/>
      <c r="G9803"/>
    </row>
    <row r="9804" spans="1:7" x14ac:dyDescent="0.3">
      <c r="A9804"/>
      <c r="B9804"/>
      <c r="C9804"/>
      <c r="D9804" s="145"/>
      <c r="E9804" s="146"/>
      <c r="F9804" s="1"/>
      <c r="G9804"/>
    </row>
    <row r="9805" spans="1:7" x14ac:dyDescent="0.3">
      <c r="A9805"/>
      <c r="B9805"/>
      <c r="C9805"/>
      <c r="D9805" s="145"/>
      <c r="E9805" s="146"/>
      <c r="F9805" s="1"/>
      <c r="G9805"/>
    </row>
    <row r="9806" spans="1:7" x14ac:dyDescent="0.3">
      <c r="A9806"/>
      <c r="B9806"/>
      <c r="C9806"/>
      <c r="D9806" s="145"/>
      <c r="E9806" s="146"/>
      <c r="F9806" s="1"/>
      <c r="G9806"/>
    </row>
    <row r="9807" spans="1:7" x14ac:dyDescent="0.3">
      <c r="A9807"/>
      <c r="B9807"/>
      <c r="C9807"/>
      <c r="D9807" s="145"/>
      <c r="E9807" s="146"/>
      <c r="F9807" s="1"/>
      <c r="G9807"/>
    </row>
    <row r="9808" spans="1:7" x14ac:dyDescent="0.3">
      <c r="A9808"/>
      <c r="B9808"/>
      <c r="C9808"/>
      <c r="D9808" s="145"/>
      <c r="E9808" s="146"/>
      <c r="F9808" s="1"/>
      <c r="G9808"/>
    </row>
    <row r="9809" spans="1:7" x14ac:dyDescent="0.3">
      <c r="A9809"/>
      <c r="B9809"/>
      <c r="C9809"/>
      <c r="D9809" s="145"/>
      <c r="E9809" s="146"/>
      <c r="F9809" s="1"/>
      <c r="G9809"/>
    </row>
    <row r="9810" spans="1:7" x14ac:dyDescent="0.3">
      <c r="A9810"/>
      <c r="B9810"/>
      <c r="C9810"/>
      <c r="D9810" s="145"/>
      <c r="E9810" s="146"/>
      <c r="F9810" s="1"/>
      <c r="G9810"/>
    </row>
    <row r="9811" spans="1:7" x14ac:dyDescent="0.3">
      <c r="A9811"/>
      <c r="B9811"/>
      <c r="C9811"/>
      <c r="D9811" s="145"/>
      <c r="E9811" s="146"/>
      <c r="F9811" s="1"/>
      <c r="G9811"/>
    </row>
    <row r="9812" spans="1:7" x14ac:dyDescent="0.3">
      <c r="A9812"/>
      <c r="B9812"/>
      <c r="C9812"/>
      <c r="D9812" s="145"/>
      <c r="E9812" s="146"/>
      <c r="F9812" s="1"/>
      <c r="G9812"/>
    </row>
    <row r="9813" spans="1:7" x14ac:dyDescent="0.3">
      <c r="A9813"/>
      <c r="B9813"/>
      <c r="C9813"/>
      <c r="D9813" s="145"/>
      <c r="E9813" s="146"/>
      <c r="F9813" s="1"/>
      <c r="G9813"/>
    </row>
    <row r="9814" spans="1:7" x14ac:dyDescent="0.3">
      <c r="A9814"/>
      <c r="B9814"/>
      <c r="C9814"/>
      <c r="D9814" s="145"/>
      <c r="E9814" s="146"/>
      <c r="F9814" s="1"/>
      <c r="G9814"/>
    </row>
    <row r="9815" spans="1:7" x14ac:dyDescent="0.3">
      <c r="A9815"/>
      <c r="B9815"/>
      <c r="C9815"/>
      <c r="D9815" s="145"/>
      <c r="E9815" s="146"/>
      <c r="F9815" s="1"/>
      <c r="G9815"/>
    </row>
    <row r="9816" spans="1:7" x14ac:dyDescent="0.3">
      <c r="A9816"/>
      <c r="B9816"/>
      <c r="C9816"/>
      <c r="D9816" s="145"/>
      <c r="E9816" s="146"/>
      <c r="F9816" s="1"/>
      <c r="G9816"/>
    </row>
    <row r="9817" spans="1:7" x14ac:dyDescent="0.3">
      <c r="A9817"/>
      <c r="B9817"/>
      <c r="C9817"/>
      <c r="D9817" s="145"/>
      <c r="E9817" s="146"/>
      <c r="F9817" s="1"/>
      <c r="G9817"/>
    </row>
    <row r="9818" spans="1:7" x14ac:dyDescent="0.3">
      <c r="A9818"/>
      <c r="B9818"/>
      <c r="C9818"/>
      <c r="D9818" s="145"/>
      <c r="E9818" s="146"/>
      <c r="F9818" s="1"/>
      <c r="G9818"/>
    </row>
    <row r="9819" spans="1:7" x14ac:dyDescent="0.3">
      <c r="A9819"/>
      <c r="B9819"/>
      <c r="C9819"/>
      <c r="D9819" s="145"/>
      <c r="E9819" s="146"/>
      <c r="F9819" s="1"/>
      <c r="G9819"/>
    </row>
    <row r="9820" spans="1:7" x14ac:dyDescent="0.3">
      <c r="A9820"/>
      <c r="B9820"/>
      <c r="C9820"/>
      <c r="D9820" s="145"/>
      <c r="E9820" s="146"/>
      <c r="F9820" s="1"/>
      <c r="G9820"/>
    </row>
    <row r="9821" spans="1:7" x14ac:dyDescent="0.3">
      <c r="A9821"/>
      <c r="B9821"/>
      <c r="C9821"/>
      <c r="D9821" s="145"/>
      <c r="E9821" s="146"/>
      <c r="F9821" s="1"/>
      <c r="G9821"/>
    </row>
    <row r="9822" spans="1:7" x14ac:dyDescent="0.3">
      <c r="A9822"/>
      <c r="B9822"/>
      <c r="C9822"/>
      <c r="D9822" s="145"/>
      <c r="E9822" s="146"/>
      <c r="F9822" s="1"/>
      <c r="G9822"/>
    </row>
    <row r="9823" spans="1:7" x14ac:dyDescent="0.3">
      <c r="A9823"/>
      <c r="B9823"/>
      <c r="C9823"/>
      <c r="D9823" s="145"/>
      <c r="E9823" s="146"/>
      <c r="F9823" s="1"/>
      <c r="G9823"/>
    </row>
    <row r="9824" spans="1:7" x14ac:dyDescent="0.3">
      <c r="A9824"/>
      <c r="B9824"/>
      <c r="C9824"/>
      <c r="D9824" s="145"/>
      <c r="E9824" s="146"/>
      <c r="F9824" s="1"/>
      <c r="G9824"/>
    </row>
    <row r="9825" spans="1:7" x14ac:dyDescent="0.3">
      <c r="A9825"/>
      <c r="B9825"/>
      <c r="C9825"/>
      <c r="D9825" s="145"/>
      <c r="E9825" s="146"/>
      <c r="F9825" s="1"/>
      <c r="G9825"/>
    </row>
    <row r="9826" spans="1:7" x14ac:dyDescent="0.3">
      <c r="A9826"/>
      <c r="B9826"/>
      <c r="C9826"/>
      <c r="D9826" s="145"/>
      <c r="E9826" s="146"/>
      <c r="F9826" s="1"/>
      <c r="G9826"/>
    </row>
    <row r="9827" spans="1:7" x14ac:dyDescent="0.3">
      <c r="A9827"/>
      <c r="B9827"/>
      <c r="C9827"/>
      <c r="D9827" s="145"/>
      <c r="E9827" s="146"/>
      <c r="F9827" s="1"/>
      <c r="G9827"/>
    </row>
    <row r="9828" spans="1:7" x14ac:dyDescent="0.3">
      <c r="A9828"/>
      <c r="B9828"/>
      <c r="C9828"/>
      <c r="D9828" s="145"/>
      <c r="E9828" s="146"/>
      <c r="F9828" s="1"/>
      <c r="G9828"/>
    </row>
    <row r="9829" spans="1:7" x14ac:dyDescent="0.3">
      <c r="A9829"/>
      <c r="B9829"/>
      <c r="C9829"/>
      <c r="D9829" s="145"/>
      <c r="E9829" s="146"/>
      <c r="F9829" s="1"/>
      <c r="G9829"/>
    </row>
    <row r="9830" spans="1:7" x14ac:dyDescent="0.3">
      <c r="A9830"/>
      <c r="B9830"/>
      <c r="C9830"/>
      <c r="D9830" s="145"/>
      <c r="E9830" s="146"/>
      <c r="F9830" s="1"/>
      <c r="G9830"/>
    </row>
    <row r="9831" spans="1:7" x14ac:dyDescent="0.3">
      <c r="A9831"/>
      <c r="B9831"/>
      <c r="C9831"/>
      <c r="D9831" s="145"/>
      <c r="E9831" s="146"/>
      <c r="F9831" s="1"/>
      <c r="G9831"/>
    </row>
    <row r="9832" spans="1:7" x14ac:dyDescent="0.3">
      <c r="A9832"/>
      <c r="B9832"/>
      <c r="C9832"/>
      <c r="D9832" s="145"/>
      <c r="E9832" s="146"/>
      <c r="F9832" s="1"/>
      <c r="G9832"/>
    </row>
    <row r="9833" spans="1:7" x14ac:dyDescent="0.3">
      <c r="A9833"/>
      <c r="B9833"/>
      <c r="C9833"/>
      <c r="D9833" s="145"/>
      <c r="E9833" s="146"/>
      <c r="F9833" s="1"/>
      <c r="G9833"/>
    </row>
    <row r="9834" spans="1:7" x14ac:dyDescent="0.3">
      <c r="A9834"/>
      <c r="B9834"/>
      <c r="C9834"/>
      <c r="D9834" s="145"/>
      <c r="E9834" s="146"/>
      <c r="F9834" s="1"/>
      <c r="G9834"/>
    </row>
    <row r="9835" spans="1:7" x14ac:dyDescent="0.3">
      <c r="A9835"/>
      <c r="B9835"/>
      <c r="C9835"/>
      <c r="D9835" s="145"/>
      <c r="E9835" s="146"/>
      <c r="F9835" s="1"/>
      <c r="G9835"/>
    </row>
    <row r="9836" spans="1:7" x14ac:dyDescent="0.3">
      <c r="A9836"/>
      <c r="B9836"/>
      <c r="C9836"/>
      <c r="D9836" s="145"/>
      <c r="E9836" s="146"/>
      <c r="F9836" s="1"/>
      <c r="G9836"/>
    </row>
    <row r="9837" spans="1:7" x14ac:dyDescent="0.3">
      <c r="A9837"/>
      <c r="B9837"/>
      <c r="C9837"/>
      <c r="D9837" s="145"/>
      <c r="E9837" s="146"/>
      <c r="F9837" s="1"/>
      <c r="G9837"/>
    </row>
    <row r="9838" spans="1:7" x14ac:dyDescent="0.3">
      <c r="A9838"/>
      <c r="B9838"/>
      <c r="C9838"/>
      <c r="D9838" s="145"/>
      <c r="E9838" s="146"/>
      <c r="F9838" s="1"/>
      <c r="G9838"/>
    </row>
    <row r="9839" spans="1:7" x14ac:dyDescent="0.3">
      <c r="A9839"/>
      <c r="B9839"/>
      <c r="C9839"/>
      <c r="D9839" s="145"/>
      <c r="E9839" s="146"/>
      <c r="F9839" s="1"/>
      <c r="G9839"/>
    </row>
    <row r="9840" spans="1:7" x14ac:dyDescent="0.3">
      <c r="A9840"/>
      <c r="B9840"/>
      <c r="C9840"/>
      <c r="D9840" s="145"/>
      <c r="E9840" s="146"/>
      <c r="F9840" s="1"/>
      <c r="G9840"/>
    </row>
    <row r="9841" spans="1:7" x14ac:dyDescent="0.3">
      <c r="A9841"/>
      <c r="B9841"/>
      <c r="C9841"/>
      <c r="D9841" s="145"/>
      <c r="E9841" s="146"/>
      <c r="F9841" s="1"/>
      <c r="G9841"/>
    </row>
    <row r="9842" spans="1:7" x14ac:dyDescent="0.3">
      <c r="A9842"/>
      <c r="B9842"/>
      <c r="C9842"/>
      <c r="D9842" s="145"/>
      <c r="E9842" s="146"/>
      <c r="F9842" s="1"/>
      <c r="G9842"/>
    </row>
    <row r="9843" spans="1:7" x14ac:dyDescent="0.3">
      <c r="A9843"/>
      <c r="B9843"/>
      <c r="C9843"/>
      <c r="D9843" s="145"/>
      <c r="E9843" s="146"/>
      <c r="F9843" s="1"/>
      <c r="G9843"/>
    </row>
    <row r="9844" spans="1:7" x14ac:dyDescent="0.3">
      <c r="A9844"/>
      <c r="B9844"/>
      <c r="C9844"/>
      <c r="D9844" s="145"/>
      <c r="E9844" s="146"/>
      <c r="F9844" s="1"/>
      <c r="G9844"/>
    </row>
    <row r="9845" spans="1:7" x14ac:dyDescent="0.3">
      <c r="A9845"/>
      <c r="B9845"/>
      <c r="C9845"/>
      <c r="D9845" s="145"/>
      <c r="E9845" s="146"/>
      <c r="F9845" s="1"/>
      <c r="G9845"/>
    </row>
    <row r="9846" spans="1:7" x14ac:dyDescent="0.3">
      <c r="A9846"/>
      <c r="B9846"/>
      <c r="C9846"/>
      <c r="D9846" s="145"/>
      <c r="E9846" s="146"/>
      <c r="F9846" s="1"/>
      <c r="G9846"/>
    </row>
    <row r="9847" spans="1:7" x14ac:dyDescent="0.3">
      <c r="A9847"/>
      <c r="B9847"/>
      <c r="C9847"/>
      <c r="D9847" s="145"/>
      <c r="E9847" s="146"/>
      <c r="F9847" s="1"/>
      <c r="G9847"/>
    </row>
    <row r="9848" spans="1:7" x14ac:dyDescent="0.3">
      <c r="A9848"/>
      <c r="B9848"/>
      <c r="C9848"/>
      <c r="D9848" s="145"/>
      <c r="E9848" s="146"/>
      <c r="F9848" s="1"/>
      <c r="G9848"/>
    </row>
    <row r="9849" spans="1:7" x14ac:dyDescent="0.3">
      <c r="A9849"/>
      <c r="B9849"/>
      <c r="C9849"/>
      <c r="D9849" s="145"/>
      <c r="E9849" s="146"/>
      <c r="F9849" s="1"/>
      <c r="G9849"/>
    </row>
    <row r="9850" spans="1:7" x14ac:dyDescent="0.3">
      <c r="A9850"/>
      <c r="B9850"/>
      <c r="C9850"/>
      <c r="D9850" s="145"/>
      <c r="E9850" s="146"/>
      <c r="F9850" s="1"/>
      <c r="G9850"/>
    </row>
    <row r="9851" spans="1:7" x14ac:dyDescent="0.3">
      <c r="A9851"/>
      <c r="B9851"/>
      <c r="C9851"/>
      <c r="D9851" s="145"/>
      <c r="E9851" s="146"/>
      <c r="F9851" s="1"/>
      <c r="G9851"/>
    </row>
    <row r="9852" spans="1:7" x14ac:dyDescent="0.3">
      <c r="A9852"/>
      <c r="B9852"/>
      <c r="C9852"/>
      <c r="D9852" s="145"/>
      <c r="E9852" s="146"/>
      <c r="F9852" s="1"/>
      <c r="G9852"/>
    </row>
    <row r="9853" spans="1:7" x14ac:dyDescent="0.3">
      <c r="A9853"/>
      <c r="B9853"/>
      <c r="C9853"/>
      <c r="D9853" s="145"/>
      <c r="E9853" s="146"/>
      <c r="F9853" s="1"/>
      <c r="G9853"/>
    </row>
    <row r="9854" spans="1:7" x14ac:dyDescent="0.3">
      <c r="A9854"/>
      <c r="B9854"/>
      <c r="C9854"/>
      <c r="D9854" s="145"/>
      <c r="E9854" s="146"/>
      <c r="F9854" s="1"/>
      <c r="G9854"/>
    </row>
    <row r="9855" spans="1:7" x14ac:dyDescent="0.3">
      <c r="A9855"/>
      <c r="B9855"/>
      <c r="C9855"/>
      <c r="D9855" s="145"/>
      <c r="E9855" s="146"/>
      <c r="F9855" s="1"/>
      <c r="G9855"/>
    </row>
    <row r="9856" spans="1:7" x14ac:dyDescent="0.3">
      <c r="A9856"/>
      <c r="B9856"/>
      <c r="C9856"/>
      <c r="D9856" s="145"/>
      <c r="E9856" s="146"/>
      <c r="F9856" s="1"/>
      <c r="G9856"/>
    </row>
    <row r="9857" spans="1:7" x14ac:dyDescent="0.3">
      <c r="A9857"/>
      <c r="B9857"/>
      <c r="C9857"/>
      <c r="D9857" s="145"/>
      <c r="E9857" s="146"/>
      <c r="F9857" s="1"/>
      <c r="G9857"/>
    </row>
    <row r="9858" spans="1:7" x14ac:dyDescent="0.3">
      <c r="A9858"/>
      <c r="B9858"/>
      <c r="C9858"/>
      <c r="D9858" s="145"/>
      <c r="E9858" s="146"/>
      <c r="F9858" s="1"/>
      <c r="G9858"/>
    </row>
    <row r="9859" spans="1:7" x14ac:dyDescent="0.3">
      <c r="A9859"/>
      <c r="B9859"/>
      <c r="C9859"/>
      <c r="D9859" s="145"/>
      <c r="E9859" s="146"/>
      <c r="F9859" s="1"/>
      <c r="G9859"/>
    </row>
    <row r="9860" spans="1:7" x14ac:dyDescent="0.3">
      <c r="A9860"/>
      <c r="B9860"/>
      <c r="C9860"/>
      <c r="D9860" s="145"/>
      <c r="E9860" s="146"/>
      <c r="F9860" s="1"/>
      <c r="G9860"/>
    </row>
    <row r="9861" spans="1:7" x14ac:dyDescent="0.3">
      <c r="A9861"/>
      <c r="B9861"/>
      <c r="C9861"/>
      <c r="D9861" s="145"/>
      <c r="E9861" s="146"/>
      <c r="F9861" s="1"/>
      <c r="G9861"/>
    </row>
    <row r="9862" spans="1:7" x14ac:dyDescent="0.3">
      <c r="A9862"/>
      <c r="B9862"/>
      <c r="C9862"/>
      <c r="D9862" s="145"/>
      <c r="E9862" s="146"/>
      <c r="F9862" s="1"/>
      <c r="G9862"/>
    </row>
    <row r="9863" spans="1:7" x14ac:dyDescent="0.3">
      <c r="A9863"/>
      <c r="B9863"/>
      <c r="C9863"/>
      <c r="D9863" s="145"/>
      <c r="E9863" s="146"/>
      <c r="F9863" s="1"/>
      <c r="G9863"/>
    </row>
    <row r="9864" spans="1:7" x14ac:dyDescent="0.3">
      <c r="A9864"/>
      <c r="B9864"/>
      <c r="C9864"/>
      <c r="D9864" s="145"/>
      <c r="E9864" s="146"/>
      <c r="F9864" s="1"/>
      <c r="G9864"/>
    </row>
    <row r="9865" spans="1:7" x14ac:dyDescent="0.3">
      <c r="A9865"/>
      <c r="B9865"/>
      <c r="C9865"/>
      <c r="D9865" s="145"/>
      <c r="E9865" s="146"/>
      <c r="F9865" s="1"/>
      <c r="G9865"/>
    </row>
    <row r="9866" spans="1:7" x14ac:dyDescent="0.3">
      <c r="A9866"/>
      <c r="B9866"/>
      <c r="C9866"/>
      <c r="D9866" s="145"/>
      <c r="E9866" s="146"/>
      <c r="F9866" s="1"/>
      <c r="G9866"/>
    </row>
    <row r="9867" spans="1:7" x14ac:dyDescent="0.3">
      <c r="A9867"/>
      <c r="B9867"/>
      <c r="C9867"/>
      <c r="D9867" s="145"/>
      <c r="E9867" s="146"/>
      <c r="F9867" s="1"/>
      <c r="G9867"/>
    </row>
    <row r="9868" spans="1:7" x14ac:dyDescent="0.3">
      <c r="A9868"/>
      <c r="B9868"/>
      <c r="C9868"/>
      <c r="D9868" s="145"/>
      <c r="E9868" s="146"/>
      <c r="F9868" s="1"/>
      <c r="G9868"/>
    </row>
    <row r="9869" spans="1:7" x14ac:dyDescent="0.3">
      <c r="A9869"/>
      <c r="B9869"/>
      <c r="C9869"/>
      <c r="D9869" s="145"/>
      <c r="E9869" s="146"/>
      <c r="F9869" s="1"/>
      <c r="G9869"/>
    </row>
    <row r="9870" spans="1:7" x14ac:dyDescent="0.3">
      <c r="A9870"/>
      <c r="B9870"/>
      <c r="C9870"/>
      <c r="D9870" s="145"/>
      <c r="E9870" s="146"/>
      <c r="F9870" s="1"/>
      <c r="G9870"/>
    </row>
    <row r="9871" spans="1:7" x14ac:dyDescent="0.3">
      <c r="A9871"/>
      <c r="B9871"/>
      <c r="C9871"/>
      <c r="D9871" s="145"/>
      <c r="E9871" s="146"/>
      <c r="F9871" s="1"/>
      <c r="G9871"/>
    </row>
    <row r="9872" spans="1:7" x14ac:dyDescent="0.3">
      <c r="A9872"/>
      <c r="B9872"/>
      <c r="C9872"/>
      <c r="D9872" s="145"/>
      <c r="E9872" s="146"/>
      <c r="F9872" s="1"/>
      <c r="G9872"/>
    </row>
    <row r="9873" spans="1:7" x14ac:dyDescent="0.3">
      <c r="A9873"/>
      <c r="B9873"/>
      <c r="C9873"/>
      <c r="D9873" s="145"/>
      <c r="E9873" s="146"/>
      <c r="F9873" s="1"/>
      <c r="G9873"/>
    </row>
    <row r="9874" spans="1:7" x14ac:dyDescent="0.3">
      <c r="A9874"/>
      <c r="B9874"/>
      <c r="C9874"/>
      <c r="D9874" s="145"/>
      <c r="E9874" s="146"/>
      <c r="F9874" s="1"/>
      <c r="G9874"/>
    </row>
    <row r="9875" spans="1:7" x14ac:dyDescent="0.3">
      <c r="A9875"/>
      <c r="B9875"/>
      <c r="C9875"/>
      <c r="D9875" s="145"/>
      <c r="E9875" s="146"/>
      <c r="F9875" s="1"/>
      <c r="G9875"/>
    </row>
    <row r="9876" spans="1:7" x14ac:dyDescent="0.3">
      <c r="A9876"/>
      <c r="B9876"/>
      <c r="C9876"/>
      <c r="D9876" s="145"/>
      <c r="E9876" s="146"/>
      <c r="F9876" s="1"/>
      <c r="G9876"/>
    </row>
    <row r="9877" spans="1:7" x14ac:dyDescent="0.3">
      <c r="A9877"/>
      <c r="B9877"/>
      <c r="C9877"/>
      <c r="D9877" s="145"/>
      <c r="E9877" s="146"/>
      <c r="F9877" s="1"/>
      <c r="G9877"/>
    </row>
    <row r="9878" spans="1:7" x14ac:dyDescent="0.3">
      <c r="A9878"/>
      <c r="B9878"/>
      <c r="C9878"/>
      <c r="D9878" s="145"/>
      <c r="E9878" s="146"/>
      <c r="F9878" s="1"/>
      <c r="G9878"/>
    </row>
    <row r="9879" spans="1:7" x14ac:dyDescent="0.3">
      <c r="A9879"/>
      <c r="B9879"/>
      <c r="C9879"/>
      <c r="D9879" s="145"/>
      <c r="E9879" s="146"/>
      <c r="F9879" s="1"/>
      <c r="G9879"/>
    </row>
    <row r="9880" spans="1:7" x14ac:dyDescent="0.3">
      <c r="A9880"/>
      <c r="B9880"/>
      <c r="C9880"/>
      <c r="D9880" s="145"/>
      <c r="E9880" s="146"/>
      <c r="F9880" s="1"/>
      <c r="G9880"/>
    </row>
    <row r="9881" spans="1:7" x14ac:dyDescent="0.3">
      <c r="A9881"/>
      <c r="B9881"/>
      <c r="C9881"/>
      <c r="D9881" s="145"/>
      <c r="E9881" s="146"/>
      <c r="F9881" s="1"/>
      <c r="G9881"/>
    </row>
    <row r="9882" spans="1:7" x14ac:dyDescent="0.3">
      <c r="A9882"/>
      <c r="B9882"/>
      <c r="C9882"/>
      <c r="D9882" s="145"/>
      <c r="E9882" s="146"/>
      <c r="F9882" s="1"/>
      <c r="G9882"/>
    </row>
    <row r="9883" spans="1:7" x14ac:dyDescent="0.3">
      <c r="A9883"/>
      <c r="B9883"/>
      <c r="C9883"/>
      <c r="D9883" s="145"/>
      <c r="E9883" s="146"/>
      <c r="F9883" s="1"/>
      <c r="G9883"/>
    </row>
    <row r="9884" spans="1:7" x14ac:dyDescent="0.3">
      <c r="A9884"/>
      <c r="B9884"/>
      <c r="C9884"/>
      <c r="D9884" s="145"/>
      <c r="E9884" s="146"/>
      <c r="F9884" s="1"/>
      <c r="G9884"/>
    </row>
    <row r="9885" spans="1:7" x14ac:dyDescent="0.3">
      <c r="A9885"/>
      <c r="B9885"/>
      <c r="C9885"/>
      <c r="D9885" s="145"/>
      <c r="E9885" s="146"/>
      <c r="F9885" s="1"/>
      <c r="G9885"/>
    </row>
    <row r="9886" spans="1:7" x14ac:dyDescent="0.3">
      <c r="A9886"/>
      <c r="B9886"/>
      <c r="C9886"/>
      <c r="D9886" s="145"/>
      <c r="E9886" s="146"/>
      <c r="F9886" s="1"/>
      <c r="G9886"/>
    </row>
    <row r="9887" spans="1:7" x14ac:dyDescent="0.3">
      <c r="A9887"/>
      <c r="B9887"/>
      <c r="C9887"/>
      <c r="D9887" s="145"/>
      <c r="E9887" s="146"/>
      <c r="F9887" s="1"/>
      <c r="G9887"/>
    </row>
    <row r="9888" spans="1:7" x14ac:dyDescent="0.3">
      <c r="A9888"/>
      <c r="B9888"/>
      <c r="C9888"/>
      <c r="D9888" s="145"/>
      <c r="E9888" s="146"/>
      <c r="F9888" s="1"/>
      <c r="G9888"/>
    </row>
    <row r="9889" spans="1:7" x14ac:dyDescent="0.3">
      <c r="A9889"/>
      <c r="B9889"/>
      <c r="C9889"/>
      <c r="D9889" s="145"/>
      <c r="E9889" s="146"/>
      <c r="F9889" s="1"/>
      <c r="G9889"/>
    </row>
    <row r="9890" spans="1:7" x14ac:dyDescent="0.3">
      <c r="A9890"/>
      <c r="B9890"/>
      <c r="C9890"/>
      <c r="D9890" s="145"/>
      <c r="E9890" s="146"/>
      <c r="F9890" s="1"/>
      <c r="G9890"/>
    </row>
    <row r="9891" spans="1:7" x14ac:dyDescent="0.3">
      <c r="A9891"/>
      <c r="B9891"/>
      <c r="C9891"/>
      <c r="D9891" s="145"/>
      <c r="E9891" s="146"/>
      <c r="F9891" s="1"/>
      <c r="G9891"/>
    </row>
    <row r="9892" spans="1:7" x14ac:dyDescent="0.3">
      <c r="A9892"/>
      <c r="B9892"/>
      <c r="C9892"/>
      <c r="D9892" s="145"/>
      <c r="E9892" s="146"/>
      <c r="F9892" s="1"/>
      <c r="G9892"/>
    </row>
    <row r="9893" spans="1:7" x14ac:dyDescent="0.3">
      <c r="A9893"/>
      <c r="B9893"/>
      <c r="C9893"/>
      <c r="D9893" s="145"/>
      <c r="E9893" s="146"/>
      <c r="F9893" s="1"/>
      <c r="G9893"/>
    </row>
    <row r="9894" spans="1:7" x14ac:dyDescent="0.3">
      <c r="A9894"/>
      <c r="B9894"/>
      <c r="C9894"/>
      <c r="D9894" s="145"/>
      <c r="E9894" s="146"/>
      <c r="F9894" s="1"/>
      <c r="G9894"/>
    </row>
    <row r="9895" spans="1:7" x14ac:dyDescent="0.3">
      <c r="A9895"/>
      <c r="B9895"/>
      <c r="C9895"/>
      <c r="D9895" s="145"/>
      <c r="E9895" s="146"/>
      <c r="F9895" s="1"/>
      <c r="G9895"/>
    </row>
    <row r="9896" spans="1:7" x14ac:dyDescent="0.3">
      <c r="A9896"/>
      <c r="B9896"/>
      <c r="C9896"/>
      <c r="D9896" s="145"/>
      <c r="E9896" s="146"/>
      <c r="F9896" s="1"/>
      <c r="G9896"/>
    </row>
    <row r="9897" spans="1:7" x14ac:dyDescent="0.3">
      <c r="A9897"/>
      <c r="B9897"/>
      <c r="C9897"/>
      <c r="D9897" s="145"/>
      <c r="E9897" s="146"/>
      <c r="F9897" s="1"/>
      <c r="G9897"/>
    </row>
    <row r="9898" spans="1:7" x14ac:dyDescent="0.3">
      <c r="A9898"/>
      <c r="B9898"/>
      <c r="C9898"/>
      <c r="D9898" s="145"/>
      <c r="E9898" s="146"/>
      <c r="F9898" s="1"/>
      <c r="G9898"/>
    </row>
    <row r="9899" spans="1:7" x14ac:dyDescent="0.3">
      <c r="A9899"/>
      <c r="B9899"/>
      <c r="C9899"/>
      <c r="D9899" s="145"/>
      <c r="E9899" s="146"/>
      <c r="F9899" s="1"/>
      <c r="G9899"/>
    </row>
    <row r="9900" spans="1:7" x14ac:dyDescent="0.3">
      <c r="A9900"/>
      <c r="B9900"/>
      <c r="C9900"/>
      <c r="D9900" s="145"/>
      <c r="E9900" s="146"/>
      <c r="F9900" s="1"/>
      <c r="G9900"/>
    </row>
    <row r="9901" spans="1:7" x14ac:dyDescent="0.3">
      <c r="A9901"/>
      <c r="B9901"/>
      <c r="C9901"/>
      <c r="D9901" s="145"/>
      <c r="E9901" s="146"/>
      <c r="F9901" s="1"/>
      <c r="G9901"/>
    </row>
    <row r="9902" spans="1:7" x14ac:dyDescent="0.3">
      <c r="A9902"/>
      <c r="B9902"/>
      <c r="C9902"/>
      <c r="D9902" s="145"/>
      <c r="E9902" s="146"/>
      <c r="F9902" s="1"/>
      <c r="G9902"/>
    </row>
    <row r="9903" spans="1:7" x14ac:dyDescent="0.3">
      <c r="A9903"/>
      <c r="B9903"/>
      <c r="C9903"/>
      <c r="D9903" s="145"/>
      <c r="E9903" s="146"/>
      <c r="F9903" s="1"/>
      <c r="G9903"/>
    </row>
    <row r="9904" spans="1:7" x14ac:dyDescent="0.3">
      <c r="A9904"/>
      <c r="B9904"/>
      <c r="C9904"/>
      <c r="D9904" s="145"/>
      <c r="E9904" s="146"/>
      <c r="F9904" s="1"/>
      <c r="G9904"/>
    </row>
    <row r="9905" spans="1:7" x14ac:dyDescent="0.3">
      <c r="A9905"/>
      <c r="B9905"/>
      <c r="C9905"/>
      <c r="D9905" s="145"/>
      <c r="E9905" s="146"/>
      <c r="F9905" s="1"/>
      <c r="G9905"/>
    </row>
    <row r="9906" spans="1:7" x14ac:dyDescent="0.3">
      <c r="A9906"/>
      <c r="B9906"/>
      <c r="C9906"/>
      <c r="D9906" s="145"/>
      <c r="E9906" s="146"/>
      <c r="F9906" s="1"/>
      <c r="G9906"/>
    </row>
    <row r="9907" spans="1:7" x14ac:dyDescent="0.3">
      <c r="A9907"/>
      <c r="B9907"/>
      <c r="C9907"/>
      <c r="D9907" s="145"/>
      <c r="E9907" s="146"/>
      <c r="F9907" s="1"/>
      <c r="G9907"/>
    </row>
    <row r="9908" spans="1:7" x14ac:dyDescent="0.3">
      <c r="A9908"/>
      <c r="B9908"/>
      <c r="C9908"/>
      <c r="D9908" s="145"/>
      <c r="E9908" s="146"/>
      <c r="F9908" s="1"/>
      <c r="G9908"/>
    </row>
    <row r="9909" spans="1:7" x14ac:dyDescent="0.3">
      <c r="A9909"/>
      <c r="B9909"/>
      <c r="C9909"/>
      <c r="D9909" s="145"/>
      <c r="E9909" s="146"/>
      <c r="F9909" s="1"/>
      <c r="G9909"/>
    </row>
    <row r="9910" spans="1:7" x14ac:dyDescent="0.3">
      <c r="A9910"/>
      <c r="B9910"/>
      <c r="C9910"/>
      <c r="D9910" s="145"/>
      <c r="E9910" s="146"/>
      <c r="F9910" s="1"/>
      <c r="G9910"/>
    </row>
    <row r="9911" spans="1:7" x14ac:dyDescent="0.3">
      <c r="A9911"/>
      <c r="B9911"/>
      <c r="C9911"/>
      <c r="D9911" s="145"/>
      <c r="E9911" s="146"/>
      <c r="F9911" s="1"/>
      <c r="G9911"/>
    </row>
    <row r="9912" spans="1:7" x14ac:dyDescent="0.3">
      <c r="A9912"/>
      <c r="B9912"/>
      <c r="C9912"/>
      <c r="D9912" s="145"/>
      <c r="E9912" s="146"/>
      <c r="F9912" s="1"/>
      <c r="G9912"/>
    </row>
    <row r="9913" spans="1:7" x14ac:dyDescent="0.3">
      <c r="A9913"/>
      <c r="B9913"/>
      <c r="C9913"/>
      <c r="D9913" s="145"/>
      <c r="E9913" s="146"/>
      <c r="F9913" s="1"/>
      <c r="G9913"/>
    </row>
    <row r="9914" spans="1:7" x14ac:dyDescent="0.3">
      <c r="A9914"/>
      <c r="B9914"/>
      <c r="C9914"/>
      <c r="D9914" s="145"/>
      <c r="E9914" s="146"/>
      <c r="F9914" s="1"/>
      <c r="G9914"/>
    </row>
    <row r="9915" spans="1:7" x14ac:dyDescent="0.3">
      <c r="A9915"/>
      <c r="B9915"/>
      <c r="C9915"/>
      <c r="D9915" s="145"/>
      <c r="E9915" s="146"/>
      <c r="F9915" s="1"/>
      <c r="G9915"/>
    </row>
    <row r="9916" spans="1:7" x14ac:dyDescent="0.3">
      <c r="A9916"/>
      <c r="B9916"/>
      <c r="C9916"/>
      <c r="D9916" s="145"/>
      <c r="E9916" s="146"/>
      <c r="F9916" s="1"/>
      <c r="G9916"/>
    </row>
    <row r="9917" spans="1:7" x14ac:dyDescent="0.3">
      <c r="A9917"/>
      <c r="B9917"/>
      <c r="C9917"/>
      <c r="D9917" s="145"/>
      <c r="E9917" s="146"/>
      <c r="F9917" s="1"/>
      <c r="G9917"/>
    </row>
    <row r="9918" spans="1:7" x14ac:dyDescent="0.3">
      <c r="A9918"/>
      <c r="B9918"/>
      <c r="C9918"/>
      <c r="D9918" s="145"/>
      <c r="E9918" s="146"/>
      <c r="F9918" s="1"/>
      <c r="G9918"/>
    </row>
    <row r="9919" spans="1:7" x14ac:dyDescent="0.3">
      <c r="A9919"/>
      <c r="B9919"/>
      <c r="C9919"/>
      <c r="D9919" s="145"/>
      <c r="E9919" s="146"/>
      <c r="F9919" s="1"/>
      <c r="G9919"/>
    </row>
    <row r="9920" spans="1:7" x14ac:dyDescent="0.3">
      <c r="A9920"/>
      <c r="B9920"/>
      <c r="C9920"/>
      <c r="D9920" s="145"/>
      <c r="E9920" s="146"/>
      <c r="F9920" s="1"/>
      <c r="G9920"/>
    </row>
    <row r="9921" spans="1:7" x14ac:dyDescent="0.3">
      <c r="A9921"/>
      <c r="B9921"/>
      <c r="C9921"/>
      <c r="D9921" s="145"/>
      <c r="E9921" s="146"/>
      <c r="F9921" s="1"/>
      <c r="G9921"/>
    </row>
    <row r="9922" spans="1:7" x14ac:dyDescent="0.3">
      <c r="A9922"/>
      <c r="B9922"/>
      <c r="C9922"/>
      <c r="D9922" s="145"/>
      <c r="E9922" s="146"/>
      <c r="F9922" s="1"/>
      <c r="G9922"/>
    </row>
    <row r="9923" spans="1:7" x14ac:dyDescent="0.3">
      <c r="A9923"/>
      <c r="B9923"/>
      <c r="C9923"/>
      <c r="D9923" s="145"/>
      <c r="E9923" s="146"/>
      <c r="F9923" s="1"/>
      <c r="G9923"/>
    </row>
    <row r="9924" spans="1:7" x14ac:dyDescent="0.3">
      <c r="A9924"/>
      <c r="B9924"/>
      <c r="C9924"/>
      <c r="D9924" s="145"/>
      <c r="E9924" s="146"/>
      <c r="F9924" s="1"/>
      <c r="G9924"/>
    </row>
    <row r="9925" spans="1:7" x14ac:dyDescent="0.3">
      <c r="A9925"/>
      <c r="B9925"/>
      <c r="C9925"/>
      <c r="D9925" s="145"/>
      <c r="E9925" s="146"/>
      <c r="F9925" s="1"/>
      <c r="G9925"/>
    </row>
    <row r="9926" spans="1:7" x14ac:dyDescent="0.3">
      <c r="A9926"/>
      <c r="B9926"/>
      <c r="C9926"/>
      <c r="D9926" s="145"/>
      <c r="E9926" s="146"/>
      <c r="F9926" s="1"/>
      <c r="G9926"/>
    </row>
    <row r="9927" spans="1:7" x14ac:dyDescent="0.3">
      <c r="A9927"/>
      <c r="B9927"/>
      <c r="C9927"/>
      <c r="D9927" s="145"/>
      <c r="E9927" s="146"/>
      <c r="F9927" s="1"/>
      <c r="G9927"/>
    </row>
    <row r="9928" spans="1:7" x14ac:dyDescent="0.3">
      <c r="A9928"/>
      <c r="B9928"/>
      <c r="C9928"/>
      <c r="D9928" s="145"/>
      <c r="E9928" s="146"/>
      <c r="F9928" s="1"/>
      <c r="G9928"/>
    </row>
    <row r="9929" spans="1:7" x14ac:dyDescent="0.3">
      <c r="A9929"/>
      <c r="B9929"/>
      <c r="C9929"/>
      <c r="D9929" s="145"/>
      <c r="E9929" s="146"/>
      <c r="F9929" s="1"/>
      <c r="G9929"/>
    </row>
    <row r="9930" spans="1:7" x14ac:dyDescent="0.3">
      <c r="A9930"/>
      <c r="B9930"/>
      <c r="C9930"/>
      <c r="D9930" s="145"/>
      <c r="E9930" s="146"/>
      <c r="F9930" s="1"/>
      <c r="G9930"/>
    </row>
    <row r="9931" spans="1:7" x14ac:dyDescent="0.3">
      <c r="A9931"/>
      <c r="B9931"/>
      <c r="C9931"/>
      <c r="D9931" s="145"/>
      <c r="E9931" s="146"/>
      <c r="F9931" s="1"/>
      <c r="G9931"/>
    </row>
    <row r="9932" spans="1:7" x14ac:dyDescent="0.3">
      <c r="A9932"/>
      <c r="B9932"/>
      <c r="C9932"/>
      <c r="D9932" s="145"/>
      <c r="E9932" s="146"/>
      <c r="F9932" s="1"/>
      <c r="G9932"/>
    </row>
    <row r="9933" spans="1:7" x14ac:dyDescent="0.3">
      <c r="A9933"/>
      <c r="B9933"/>
      <c r="C9933"/>
      <c r="D9933" s="145"/>
      <c r="E9933" s="146"/>
      <c r="F9933" s="1"/>
      <c r="G9933"/>
    </row>
    <row r="9934" spans="1:7" x14ac:dyDescent="0.3">
      <c r="A9934"/>
      <c r="B9934"/>
      <c r="C9934"/>
      <c r="D9934" s="145"/>
      <c r="E9934" s="146"/>
      <c r="F9934" s="1"/>
      <c r="G9934"/>
    </row>
    <row r="9935" spans="1:7" x14ac:dyDescent="0.3">
      <c r="A9935"/>
      <c r="B9935"/>
      <c r="C9935"/>
      <c r="D9935" s="145"/>
      <c r="E9935" s="146"/>
      <c r="F9935" s="1"/>
      <c r="G9935"/>
    </row>
    <row r="9936" spans="1:7" x14ac:dyDescent="0.3">
      <c r="A9936"/>
      <c r="B9936"/>
      <c r="C9936"/>
      <c r="D9936" s="145"/>
      <c r="E9936" s="146"/>
      <c r="F9936" s="1"/>
      <c r="G9936"/>
    </row>
    <row r="9937" spans="1:7" x14ac:dyDescent="0.3">
      <c r="A9937"/>
      <c r="B9937"/>
      <c r="C9937"/>
      <c r="D9937" s="145"/>
      <c r="E9937" s="146"/>
      <c r="F9937" s="1"/>
      <c r="G9937"/>
    </row>
    <row r="9938" spans="1:7" x14ac:dyDescent="0.3">
      <c r="A9938"/>
      <c r="B9938"/>
      <c r="C9938"/>
      <c r="D9938" s="145"/>
      <c r="E9938" s="146"/>
      <c r="F9938" s="1"/>
      <c r="G9938"/>
    </row>
    <row r="9939" spans="1:7" x14ac:dyDescent="0.3">
      <c r="A9939"/>
      <c r="B9939"/>
      <c r="C9939"/>
      <c r="D9939" s="145"/>
      <c r="E9939" s="146"/>
      <c r="F9939" s="1"/>
      <c r="G9939"/>
    </row>
    <row r="9940" spans="1:7" x14ac:dyDescent="0.3">
      <c r="A9940"/>
      <c r="B9940"/>
      <c r="C9940"/>
      <c r="D9940" s="145"/>
      <c r="E9940" s="146"/>
      <c r="F9940" s="1"/>
      <c r="G9940"/>
    </row>
    <row r="9941" spans="1:7" x14ac:dyDescent="0.3">
      <c r="A9941"/>
      <c r="B9941"/>
      <c r="C9941"/>
      <c r="D9941" s="145"/>
      <c r="E9941" s="146"/>
      <c r="F9941" s="1"/>
      <c r="G9941"/>
    </row>
    <row r="9942" spans="1:7" x14ac:dyDescent="0.3">
      <c r="A9942"/>
      <c r="B9942"/>
      <c r="C9942"/>
      <c r="D9942" s="145"/>
      <c r="E9942" s="146"/>
      <c r="F9942" s="1"/>
      <c r="G9942"/>
    </row>
    <row r="9943" spans="1:7" x14ac:dyDescent="0.3">
      <c r="A9943"/>
      <c r="B9943"/>
      <c r="C9943"/>
      <c r="D9943" s="145"/>
      <c r="E9943" s="146"/>
      <c r="F9943" s="1"/>
      <c r="G9943"/>
    </row>
    <row r="9944" spans="1:7" x14ac:dyDescent="0.3">
      <c r="A9944"/>
      <c r="B9944"/>
      <c r="C9944"/>
      <c r="D9944" s="145"/>
      <c r="E9944" s="146"/>
      <c r="F9944" s="1"/>
      <c r="G9944"/>
    </row>
    <row r="9945" spans="1:7" x14ac:dyDescent="0.3">
      <c r="A9945"/>
      <c r="B9945"/>
      <c r="C9945"/>
      <c r="D9945" s="145"/>
      <c r="E9945" s="146"/>
      <c r="F9945" s="1"/>
      <c r="G9945"/>
    </row>
    <row r="9946" spans="1:7" x14ac:dyDescent="0.3">
      <c r="A9946"/>
      <c r="B9946"/>
      <c r="C9946"/>
      <c r="D9946" s="145"/>
      <c r="E9946" s="146"/>
      <c r="F9946" s="1"/>
      <c r="G9946"/>
    </row>
    <row r="9947" spans="1:7" x14ac:dyDescent="0.3">
      <c r="A9947"/>
      <c r="B9947"/>
      <c r="C9947"/>
      <c r="D9947" s="145"/>
      <c r="E9947" s="146"/>
      <c r="F9947" s="1"/>
      <c r="G9947"/>
    </row>
    <row r="9948" spans="1:7" x14ac:dyDescent="0.3">
      <c r="A9948"/>
      <c r="B9948"/>
      <c r="C9948"/>
      <c r="D9948" s="145"/>
      <c r="E9948" s="146"/>
      <c r="F9948" s="1"/>
      <c r="G9948"/>
    </row>
    <row r="9949" spans="1:7" x14ac:dyDescent="0.3">
      <c r="A9949"/>
      <c r="B9949"/>
      <c r="C9949"/>
      <c r="D9949" s="145"/>
      <c r="E9949" s="146"/>
      <c r="F9949" s="1"/>
      <c r="G9949"/>
    </row>
    <row r="9950" spans="1:7" x14ac:dyDescent="0.3">
      <c r="A9950"/>
      <c r="B9950"/>
      <c r="C9950"/>
      <c r="D9950" s="145"/>
      <c r="E9950" s="146"/>
      <c r="F9950" s="1"/>
      <c r="G9950"/>
    </row>
    <row r="9951" spans="1:7" x14ac:dyDescent="0.3">
      <c r="A9951"/>
      <c r="B9951"/>
      <c r="C9951"/>
      <c r="D9951" s="145"/>
      <c r="E9951" s="146"/>
      <c r="F9951" s="1"/>
      <c r="G9951"/>
    </row>
    <row r="9952" spans="1:7" x14ac:dyDescent="0.3">
      <c r="A9952"/>
      <c r="B9952"/>
      <c r="C9952"/>
      <c r="D9952" s="145"/>
      <c r="E9952" s="146"/>
      <c r="F9952" s="1"/>
      <c r="G9952"/>
    </row>
    <row r="9953" spans="1:7" x14ac:dyDescent="0.3">
      <c r="A9953"/>
      <c r="B9953"/>
      <c r="C9953"/>
      <c r="D9953" s="145"/>
      <c r="E9953" s="146"/>
      <c r="F9953" s="1"/>
      <c r="G9953"/>
    </row>
    <row r="9954" spans="1:7" x14ac:dyDescent="0.3">
      <c r="A9954"/>
      <c r="B9954"/>
      <c r="C9954"/>
      <c r="D9954" s="145"/>
      <c r="E9954" s="146"/>
      <c r="F9954" s="1"/>
      <c r="G9954"/>
    </row>
    <row r="9955" spans="1:7" x14ac:dyDescent="0.3">
      <c r="A9955"/>
      <c r="B9955"/>
      <c r="C9955"/>
      <c r="D9955" s="145"/>
      <c r="E9955" s="146"/>
      <c r="F9955" s="1"/>
      <c r="G9955"/>
    </row>
    <row r="9956" spans="1:7" x14ac:dyDescent="0.3">
      <c r="A9956"/>
      <c r="B9956"/>
      <c r="C9956"/>
      <c r="D9956" s="145"/>
      <c r="E9956" s="146"/>
      <c r="F9956" s="1"/>
      <c r="G9956"/>
    </row>
    <row r="9957" spans="1:7" x14ac:dyDescent="0.3">
      <c r="A9957"/>
      <c r="B9957"/>
      <c r="C9957"/>
      <c r="D9957" s="145"/>
      <c r="E9957" s="146"/>
      <c r="F9957" s="1"/>
      <c r="G9957"/>
    </row>
    <row r="9958" spans="1:7" x14ac:dyDescent="0.3">
      <c r="A9958"/>
      <c r="B9958"/>
      <c r="C9958"/>
      <c r="D9958" s="145"/>
      <c r="E9958" s="146"/>
      <c r="F9958" s="1"/>
      <c r="G9958"/>
    </row>
    <row r="9959" spans="1:7" x14ac:dyDescent="0.3">
      <c r="A9959"/>
      <c r="B9959"/>
      <c r="C9959"/>
      <c r="D9959" s="145"/>
      <c r="E9959" s="146"/>
      <c r="F9959" s="1"/>
      <c r="G9959"/>
    </row>
    <row r="9960" spans="1:7" x14ac:dyDescent="0.3">
      <c r="A9960"/>
      <c r="B9960"/>
      <c r="C9960"/>
      <c r="D9960" s="145"/>
      <c r="E9960" s="146"/>
      <c r="F9960" s="1"/>
      <c r="G9960"/>
    </row>
    <row r="9961" spans="1:7" x14ac:dyDescent="0.3">
      <c r="A9961"/>
      <c r="B9961"/>
      <c r="C9961"/>
      <c r="D9961" s="145"/>
      <c r="E9961" s="146"/>
      <c r="F9961" s="1"/>
      <c r="G9961"/>
    </row>
    <row r="9962" spans="1:7" x14ac:dyDescent="0.3">
      <c r="A9962"/>
      <c r="B9962"/>
      <c r="C9962"/>
      <c r="D9962" s="145"/>
      <c r="E9962" s="146"/>
      <c r="F9962" s="1"/>
      <c r="G9962"/>
    </row>
    <row r="9963" spans="1:7" x14ac:dyDescent="0.3">
      <c r="A9963"/>
      <c r="B9963"/>
      <c r="C9963"/>
      <c r="D9963" s="145"/>
      <c r="E9963" s="146"/>
      <c r="F9963" s="1"/>
      <c r="G9963"/>
    </row>
    <row r="9964" spans="1:7" x14ac:dyDescent="0.3">
      <c r="A9964"/>
      <c r="B9964"/>
      <c r="C9964"/>
      <c r="D9964" s="145"/>
      <c r="E9964" s="146"/>
      <c r="F9964" s="1"/>
      <c r="G9964"/>
    </row>
    <row r="9965" spans="1:7" x14ac:dyDescent="0.3">
      <c r="A9965"/>
      <c r="B9965"/>
      <c r="C9965"/>
      <c r="D9965" s="145"/>
      <c r="E9965" s="146"/>
      <c r="F9965" s="1"/>
      <c r="G9965"/>
    </row>
    <row r="9966" spans="1:7" x14ac:dyDescent="0.3">
      <c r="A9966"/>
      <c r="B9966"/>
      <c r="C9966"/>
      <c r="D9966" s="145"/>
      <c r="E9966" s="146"/>
      <c r="F9966" s="1"/>
      <c r="G9966"/>
    </row>
    <row r="9967" spans="1:7" x14ac:dyDescent="0.3">
      <c r="A9967"/>
      <c r="B9967"/>
      <c r="C9967"/>
      <c r="D9967" s="145"/>
      <c r="E9967" s="146"/>
      <c r="F9967" s="1"/>
      <c r="G9967"/>
    </row>
    <row r="9968" spans="1:7" x14ac:dyDescent="0.3">
      <c r="A9968"/>
      <c r="B9968"/>
      <c r="C9968"/>
      <c r="D9968" s="145"/>
      <c r="E9968" s="146"/>
      <c r="F9968" s="1"/>
      <c r="G9968"/>
    </row>
    <row r="9969" spans="1:7" x14ac:dyDescent="0.3">
      <c r="A9969"/>
      <c r="B9969"/>
      <c r="C9969"/>
      <c r="D9969" s="145"/>
      <c r="E9969" s="146"/>
      <c r="F9969" s="1"/>
      <c r="G9969"/>
    </row>
    <row r="9970" spans="1:7" x14ac:dyDescent="0.3">
      <c r="A9970"/>
      <c r="B9970"/>
      <c r="C9970"/>
      <c r="D9970" s="145"/>
      <c r="E9970" s="146"/>
      <c r="F9970" s="1"/>
      <c r="G9970"/>
    </row>
    <row r="9971" spans="1:7" x14ac:dyDescent="0.3">
      <c r="A9971"/>
      <c r="B9971"/>
      <c r="C9971"/>
      <c r="D9971" s="145"/>
      <c r="E9971" s="146"/>
      <c r="F9971" s="1"/>
      <c r="G9971"/>
    </row>
    <row r="9972" spans="1:7" x14ac:dyDescent="0.3">
      <c r="A9972"/>
      <c r="B9972"/>
      <c r="C9972"/>
      <c r="D9972" s="145"/>
      <c r="E9972" s="146"/>
      <c r="F9972" s="1"/>
      <c r="G9972"/>
    </row>
    <row r="9973" spans="1:7" x14ac:dyDescent="0.3">
      <c r="A9973"/>
      <c r="B9973"/>
      <c r="C9973"/>
      <c r="D9973" s="145"/>
      <c r="E9973" s="146"/>
      <c r="F9973" s="1"/>
      <c r="G9973"/>
    </row>
    <row r="9974" spans="1:7" x14ac:dyDescent="0.3">
      <c r="A9974"/>
      <c r="B9974"/>
      <c r="C9974"/>
      <c r="D9974" s="145"/>
      <c r="E9974" s="146"/>
      <c r="F9974" s="1"/>
      <c r="G9974"/>
    </row>
    <row r="9975" spans="1:7" x14ac:dyDescent="0.3">
      <c r="A9975"/>
      <c r="B9975"/>
      <c r="C9975"/>
      <c r="D9975" s="145"/>
      <c r="E9975" s="146"/>
      <c r="F9975" s="1"/>
      <c r="G9975"/>
    </row>
    <row r="9976" spans="1:7" x14ac:dyDescent="0.3">
      <c r="A9976"/>
      <c r="B9976"/>
      <c r="C9976"/>
      <c r="D9976" s="145"/>
      <c r="E9976" s="146"/>
      <c r="F9976" s="1"/>
      <c r="G9976"/>
    </row>
    <row r="9977" spans="1:7" x14ac:dyDescent="0.3">
      <c r="A9977"/>
      <c r="B9977"/>
      <c r="C9977"/>
      <c r="D9977" s="145"/>
      <c r="E9977" s="146"/>
      <c r="F9977" s="1"/>
      <c r="G9977"/>
    </row>
    <row r="9978" spans="1:7" x14ac:dyDescent="0.3">
      <c r="A9978"/>
      <c r="B9978"/>
      <c r="C9978"/>
      <c r="D9978" s="145"/>
      <c r="E9978" s="146"/>
      <c r="F9978" s="1"/>
      <c r="G9978"/>
    </row>
    <row r="9979" spans="1:7" x14ac:dyDescent="0.3">
      <c r="A9979"/>
      <c r="B9979"/>
      <c r="C9979"/>
      <c r="D9979" s="145"/>
      <c r="E9979" s="146"/>
      <c r="F9979" s="1"/>
      <c r="G9979"/>
    </row>
    <row r="9980" spans="1:7" x14ac:dyDescent="0.3">
      <c r="A9980"/>
      <c r="B9980"/>
      <c r="C9980"/>
      <c r="D9980" s="145"/>
      <c r="E9980" s="146"/>
      <c r="F9980" s="1"/>
      <c r="G9980"/>
    </row>
    <row r="9981" spans="1:7" x14ac:dyDescent="0.3">
      <c r="A9981"/>
      <c r="B9981"/>
      <c r="C9981"/>
      <c r="D9981" s="145"/>
      <c r="E9981" s="146"/>
      <c r="F9981" s="1"/>
      <c r="G9981"/>
    </row>
    <row r="9982" spans="1:7" x14ac:dyDescent="0.3">
      <c r="A9982"/>
      <c r="B9982"/>
      <c r="C9982"/>
      <c r="D9982" s="145"/>
      <c r="E9982" s="146"/>
      <c r="F9982" s="1"/>
      <c r="G9982"/>
    </row>
    <row r="9983" spans="1:7" x14ac:dyDescent="0.3">
      <c r="A9983"/>
      <c r="B9983"/>
      <c r="C9983"/>
      <c r="D9983" s="145"/>
      <c r="E9983" s="146"/>
      <c r="F9983" s="1"/>
      <c r="G9983"/>
    </row>
    <row r="9984" spans="1:7" x14ac:dyDescent="0.3">
      <c r="A9984"/>
      <c r="B9984"/>
      <c r="C9984"/>
      <c r="D9984" s="145"/>
      <c r="E9984" s="146"/>
      <c r="F9984" s="1"/>
      <c r="G9984"/>
    </row>
    <row r="9985" spans="1:7" x14ac:dyDescent="0.3">
      <c r="A9985"/>
      <c r="B9985"/>
      <c r="C9985"/>
      <c r="D9985" s="145"/>
      <c r="E9985" s="146"/>
      <c r="F9985" s="1"/>
      <c r="G9985"/>
    </row>
    <row r="9986" spans="1:7" x14ac:dyDescent="0.3">
      <c r="A9986"/>
      <c r="B9986"/>
      <c r="C9986"/>
      <c r="D9986" s="145"/>
      <c r="E9986" s="146"/>
      <c r="F9986" s="1"/>
      <c r="G9986"/>
    </row>
    <row r="9987" spans="1:7" x14ac:dyDescent="0.3">
      <c r="A9987"/>
      <c r="B9987"/>
      <c r="C9987"/>
      <c r="D9987" s="145"/>
      <c r="E9987" s="146"/>
      <c r="F9987" s="1"/>
      <c r="G9987"/>
    </row>
    <row r="9988" spans="1:7" x14ac:dyDescent="0.3">
      <c r="A9988"/>
      <c r="B9988"/>
      <c r="C9988"/>
      <c r="D9988" s="145"/>
      <c r="E9988" s="146"/>
      <c r="F9988" s="1"/>
      <c r="G9988"/>
    </row>
    <row r="9989" spans="1:7" x14ac:dyDescent="0.3">
      <c r="A9989"/>
      <c r="B9989"/>
      <c r="C9989"/>
      <c r="D9989" s="145"/>
      <c r="E9989" s="146"/>
      <c r="F9989" s="1"/>
      <c r="G9989"/>
    </row>
    <row r="9990" spans="1:7" x14ac:dyDescent="0.3">
      <c r="A9990"/>
      <c r="B9990"/>
      <c r="C9990"/>
      <c r="D9990" s="145"/>
      <c r="E9990" s="146"/>
      <c r="F9990" s="1"/>
      <c r="G9990"/>
    </row>
    <row r="9991" spans="1:7" x14ac:dyDescent="0.3">
      <c r="A9991"/>
      <c r="B9991"/>
      <c r="C9991"/>
      <c r="D9991" s="145"/>
      <c r="E9991" s="146"/>
      <c r="F9991" s="1"/>
      <c r="G9991"/>
    </row>
    <row r="9992" spans="1:7" x14ac:dyDescent="0.3">
      <c r="A9992"/>
      <c r="B9992"/>
      <c r="C9992"/>
      <c r="D9992" s="145"/>
      <c r="E9992" s="146"/>
      <c r="F9992" s="1"/>
      <c r="G9992"/>
    </row>
    <row r="9993" spans="1:7" x14ac:dyDescent="0.3">
      <c r="A9993"/>
      <c r="B9993"/>
      <c r="C9993"/>
      <c r="D9993" s="145"/>
      <c r="E9993" s="146"/>
      <c r="F9993" s="1"/>
      <c r="G9993"/>
    </row>
    <row r="9994" spans="1:7" x14ac:dyDescent="0.3">
      <c r="A9994"/>
      <c r="B9994"/>
      <c r="C9994"/>
      <c r="D9994" s="145"/>
      <c r="E9994" s="146"/>
      <c r="F9994" s="1"/>
      <c r="G9994"/>
    </row>
    <row r="9995" spans="1:7" x14ac:dyDescent="0.3">
      <c r="A9995"/>
      <c r="B9995"/>
      <c r="C9995"/>
      <c r="D9995" s="145"/>
      <c r="E9995" s="146"/>
      <c r="F9995" s="1"/>
      <c r="G9995"/>
    </row>
    <row r="9996" spans="1:7" x14ac:dyDescent="0.3">
      <c r="A9996"/>
      <c r="B9996"/>
      <c r="C9996"/>
      <c r="D9996" s="145"/>
      <c r="E9996" s="146"/>
      <c r="F9996" s="1"/>
      <c r="G9996"/>
    </row>
    <row r="9997" spans="1:7" x14ac:dyDescent="0.3">
      <c r="A9997"/>
      <c r="B9997"/>
      <c r="C9997"/>
      <c r="D9997" s="145"/>
      <c r="E9997" s="146"/>
      <c r="F9997" s="1"/>
      <c r="G9997"/>
    </row>
    <row r="9998" spans="1:7" x14ac:dyDescent="0.3">
      <c r="A9998"/>
      <c r="B9998"/>
      <c r="C9998"/>
      <c r="D9998" s="145"/>
      <c r="E9998" s="146"/>
      <c r="F9998" s="1"/>
      <c r="G9998"/>
    </row>
    <row r="9999" spans="1:7" x14ac:dyDescent="0.3">
      <c r="A9999"/>
      <c r="B9999"/>
      <c r="C9999"/>
      <c r="D9999" s="145"/>
      <c r="E9999" s="146"/>
      <c r="F9999" s="1"/>
      <c r="G9999"/>
    </row>
    <row r="10000" spans="1:7" x14ac:dyDescent="0.3">
      <c r="A10000"/>
      <c r="B10000"/>
      <c r="C10000"/>
      <c r="D10000" s="145"/>
      <c r="E10000" s="146"/>
      <c r="F10000" s="1"/>
      <c r="G10000"/>
    </row>
    <row r="10001" spans="1:7" x14ac:dyDescent="0.3">
      <c r="A10001"/>
      <c r="B10001"/>
      <c r="C10001"/>
      <c r="D10001" s="145"/>
      <c r="E10001" s="146"/>
      <c r="F10001" s="1"/>
      <c r="G10001"/>
    </row>
    <row r="10002" spans="1:7" x14ac:dyDescent="0.3">
      <c r="A10002"/>
      <c r="B10002"/>
      <c r="C10002"/>
      <c r="D10002" s="145"/>
      <c r="E10002" s="146"/>
      <c r="F10002" s="1"/>
      <c r="G10002"/>
    </row>
    <row r="10003" spans="1:7" x14ac:dyDescent="0.3">
      <c r="A10003"/>
      <c r="B10003"/>
      <c r="C10003"/>
      <c r="D10003" s="145"/>
      <c r="E10003" s="146"/>
      <c r="F10003" s="1"/>
      <c r="G10003"/>
    </row>
    <row r="10004" spans="1:7" x14ac:dyDescent="0.3">
      <c r="A10004"/>
      <c r="B10004"/>
      <c r="C10004"/>
      <c r="D10004" s="145"/>
      <c r="E10004" s="146"/>
      <c r="F10004" s="1"/>
      <c r="G10004"/>
    </row>
    <row r="10005" spans="1:7" x14ac:dyDescent="0.3">
      <c r="A10005"/>
      <c r="B10005"/>
      <c r="C10005"/>
      <c r="D10005" s="145"/>
      <c r="E10005" s="146"/>
      <c r="F10005" s="1"/>
      <c r="G10005"/>
    </row>
    <row r="10006" spans="1:7" x14ac:dyDescent="0.3">
      <c r="A10006"/>
      <c r="B10006"/>
      <c r="C10006"/>
      <c r="D10006" s="145"/>
      <c r="E10006" s="146"/>
      <c r="F10006" s="1"/>
      <c r="G10006"/>
    </row>
    <row r="10007" spans="1:7" x14ac:dyDescent="0.3">
      <c r="A10007"/>
      <c r="B10007"/>
      <c r="C10007"/>
      <c r="D10007" s="145"/>
      <c r="E10007" s="146"/>
      <c r="F10007" s="1"/>
      <c r="G10007"/>
    </row>
    <row r="10008" spans="1:7" x14ac:dyDescent="0.3">
      <c r="A10008"/>
      <c r="B10008"/>
      <c r="C10008"/>
      <c r="D10008" s="145"/>
      <c r="E10008" s="146"/>
      <c r="F10008" s="1"/>
      <c r="G10008"/>
    </row>
    <row r="10009" spans="1:7" x14ac:dyDescent="0.3">
      <c r="A10009"/>
      <c r="B10009"/>
      <c r="C10009"/>
      <c r="D10009" s="145"/>
      <c r="E10009" s="146"/>
      <c r="F10009" s="1"/>
      <c r="G10009"/>
    </row>
    <row r="10010" spans="1:7" x14ac:dyDescent="0.3">
      <c r="A10010"/>
      <c r="B10010"/>
      <c r="C10010"/>
      <c r="D10010" s="145"/>
      <c r="E10010" s="146"/>
      <c r="F10010" s="1"/>
      <c r="G10010"/>
    </row>
    <row r="10011" spans="1:7" x14ac:dyDescent="0.3">
      <c r="A10011"/>
      <c r="B10011"/>
      <c r="C10011"/>
      <c r="D10011" s="145"/>
      <c r="E10011" s="146"/>
      <c r="F10011" s="1"/>
      <c r="G10011"/>
    </row>
    <row r="10012" spans="1:7" x14ac:dyDescent="0.3">
      <c r="A10012"/>
      <c r="B10012"/>
      <c r="C10012"/>
      <c r="D10012" s="145"/>
      <c r="E10012" s="146"/>
      <c r="F10012" s="1"/>
      <c r="G10012"/>
    </row>
    <row r="10013" spans="1:7" x14ac:dyDescent="0.3">
      <c r="A10013"/>
      <c r="B10013"/>
      <c r="C10013"/>
      <c r="D10013" s="145"/>
      <c r="E10013" s="146"/>
      <c r="F10013" s="1"/>
      <c r="G10013"/>
    </row>
    <row r="10014" spans="1:7" x14ac:dyDescent="0.3">
      <c r="A10014"/>
      <c r="B10014"/>
      <c r="C10014"/>
      <c r="D10014" s="145"/>
      <c r="E10014" s="146"/>
      <c r="F10014" s="1"/>
      <c r="G10014"/>
    </row>
    <row r="10015" spans="1:7" x14ac:dyDescent="0.3">
      <c r="A10015"/>
      <c r="B10015"/>
      <c r="C10015"/>
      <c r="D10015" s="145"/>
      <c r="E10015" s="146"/>
      <c r="F10015" s="1"/>
      <c r="G10015"/>
    </row>
    <row r="10016" spans="1:7" x14ac:dyDescent="0.3">
      <c r="A10016"/>
      <c r="B10016"/>
      <c r="C10016"/>
      <c r="D10016" s="145"/>
      <c r="E10016" s="146"/>
      <c r="F10016" s="1"/>
      <c r="G10016"/>
    </row>
    <row r="10017" spans="1:7" x14ac:dyDescent="0.3">
      <c r="A10017"/>
      <c r="B10017"/>
      <c r="C10017"/>
      <c r="D10017" s="145"/>
      <c r="E10017" s="146"/>
      <c r="F10017" s="1"/>
      <c r="G10017"/>
    </row>
    <row r="10018" spans="1:7" x14ac:dyDescent="0.3">
      <c r="A10018"/>
      <c r="B10018"/>
      <c r="C10018"/>
      <c r="D10018" s="145"/>
      <c r="E10018" s="146"/>
      <c r="F10018" s="1"/>
      <c r="G10018"/>
    </row>
    <row r="10019" spans="1:7" x14ac:dyDescent="0.3">
      <c r="A10019"/>
      <c r="B10019"/>
      <c r="C10019"/>
      <c r="D10019" s="145"/>
      <c r="E10019" s="146"/>
      <c r="F10019" s="1"/>
      <c r="G10019"/>
    </row>
    <row r="10020" spans="1:7" x14ac:dyDescent="0.3">
      <c r="A10020"/>
      <c r="B10020"/>
      <c r="C10020"/>
      <c r="D10020" s="145"/>
      <c r="E10020" s="146"/>
      <c r="F10020" s="1"/>
      <c r="G10020"/>
    </row>
    <row r="10021" spans="1:7" x14ac:dyDescent="0.3">
      <c r="A10021"/>
      <c r="B10021"/>
      <c r="C10021"/>
      <c r="D10021" s="145"/>
      <c r="E10021" s="146"/>
      <c r="F10021" s="1"/>
      <c r="G10021"/>
    </row>
    <row r="10022" spans="1:7" x14ac:dyDescent="0.3">
      <c r="A10022"/>
      <c r="B10022"/>
      <c r="C10022"/>
      <c r="D10022" s="145"/>
      <c r="E10022" s="146"/>
      <c r="F10022" s="1"/>
      <c r="G10022"/>
    </row>
    <row r="10023" spans="1:7" x14ac:dyDescent="0.3">
      <c r="A10023"/>
      <c r="B10023"/>
      <c r="C10023"/>
      <c r="D10023" s="145"/>
      <c r="E10023" s="146"/>
      <c r="F10023" s="1"/>
      <c r="G10023"/>
    </row>
    <row r="10024" spans="1:7" x14ac:dyDescent="0.3">
      <c r="A10024"/>
      <c r="B10024"/>
      <c r="C10024"/>
      <c r="D10024" s="145"/>
      <c r="E10024" s="146"/>
      <c r="F10024" s="1"/>
      <c r="G10024"/>
    </row>
    <row r="10025" spans="1:7" x14ac:dyDescent="0.3">
      <c r="A10025"/>
      <c r="B10025"/>
      <c r="C10025"/>
      <c r="D10025" s="1"/>
      <c r="E10025" s="1"/>
      <c r="F10025" s="1"/>
      <c r="G10025"/>
    </row>
  </sheetData>
  <mergeCells count="1">
    <mergeCell ref="C22:G22"/>
  </mergeCells>
  <conditionalFormatting sqref="C2:G19">
    <cfRule type="expression" dxfId="0" priority="1">
      <formula>_xlfn.ISFORMULA(C2)</formula>
    </cfRule>
  </conditionalFormatting>
  <dataValidations count="4">
    <dataValidation type="decimal" operator="greaterThan" allowBlank="1" showInputMessage="1" showErrorMessage="1" error="Must be positive" sqref="D3:D4 D7:D8" xr:uid="{D2F3DC0D-EB56-4586-A171-66626C750C63}">
      <formula1>0</formula1>
    </dataValidation>
    <dataValidation type="decimal" operator="greaterThanOrEqual" allowBlank="1" showInputMessage="1" showErrorMessage="1" error="Cannot be negative" sqref="D5" xr:uid="{7BA822B3-0C9C-47DC-A590-95A8D265796F}">
      <formula1>0</formula1>
    </dataValidation>
    <dataValidation type="list" allowBlank="1" showInputMessage="1" showErrorMessage="1" error="Must be a, A, b, or B" sqref="D6" xr:uid="{9B0C4EC2-1D72-446E-8E2B-C5A345358503}">
      <formula1>"a,c"</formula1>
    </dataValidation>
    <dataValidation type="list" allowBlank="1" showInputMessage="1" showErrorMessage="1" sqref="E6:G6" xr:uid="{09E67BC1-7160-442E-896A-53E79A0906CC}">
      <formula1>"a,c"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17. Diagram</vt:lpstr>
      <vt:lpstr>VC-Method (10.1 - 10.2)</vt:lpstr>
      <vt:lpstr>RP-Valuation (14.1)</vt:lpstr>
      <vt:lpstr>Options (SM)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2024-10-21T06:48:58Z</dcterms:modified>
</cp:coreProperties>
</file>