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d.docs.live.net/89870f9c02b3cf52/Desktop/Book - Valuation Mcnz/"/>
    </mc:Choice>
  </mc:AlternateContent>
  <xr:revisionPtr revIDLastSave="1024" documentId="13_ncr:1_{2F593669-2CE6-4115-B63B-BAB37B8D3C62}" xr6:coauthVersionLast="47" xr6:coauthVersionMax="47" xr10:uidLastSave="{1D03AC00-BACA-4C7B-AD36-7387ED835B04}"/>
  <bookViews>
    <workbookView xWindow="-108" yWindow="-108" windowWidth="23256" windowHeight="12456" xr2:uid="{00000000-000D-0000-FFFF-FFFF00000000}"/>
  </bookViews>
  <sheets>
    <sheet name="Treadmill" sheetId="2" r:id="rId1"/>
  </sheets>
  <definedNames>
    <definedName name="_xlchart.v1.0" hidden="1">Treadmill!$F$5:$F$11</definedName>
    <definedName name="_xlchart.v1.1" hidden="1">Treadmill!$H$5:$H$11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C12" i="2"/>
  <c r="D15" i="2"/>
  <c r="C11" i="2"/>
  <c r="D8" i="2" l="1"/>
  <c r="G10" i="2"/>
  <c r="C13" i="2"/>
  <c r="H5" i="2"/>
  <c r="D10" i="2"/>
  <c r="H7" i="2" s="1"/>
  <c r="D5" i="2"/>
  <c r="D11" i="2" s="1"/>
  <c r="C8" i="2"/>
  <c r="C14" i="2" l="1"/>
  <c r="G6" i="2"/>
  <c r="H6" i="2" s="1"/>
  <c r="H8" i="2" s="1"/>
  <c r="D13" i="2"/>
  <c r="D14" i="2" s="1"/>
  <c r="G2" i="2"/>
  <c r="H9" i="2" l="1"/>
  <c r="G9" i="2"/>
  <c r="G8" i="2"/>
  <c r="G15" i="2" l="1"/>
  <c r="H15" i="2" l="1"/>
  <c r="H11" i="2" s="1"/>
</calcChain>
</file>

<file path=xl/sharedStrings.xml><?xml version="1.0" encoding="utf-8"?>
<sst xmlns="http://schemas.openxmlformats.org/spreadsheetml/2006/main" count="25" uniqueCount="24">
  <si>
    <t>Dividends</t>
  </si>
  <si>
    <t>Company A</t>
  </si>
  <si>
    <t>Invested Capital</t>
  </si>
  <si>
    <t>Equity Value</t>
  </si>
  <si>
    <t>TSR, %</t>
  </si>
  <si>
    <t>%</t>
  </si>
  <si>
    <t>Traditional</t>
  </si>
  <si>
    <t>Enhanced</t>
  </si>
  <si>
    <t>Required Investment</t>
  </si>
  <si>
    <t>Dividend Yield</t>
  </si>
  <si>
    <t>Change in P/E</t>
  </si>
  <si>
    <t>Debt</t>
  </si>
  <si>
    <t>Impact of Leverage</t>
  </si>
  <si>
    <t>Earnings</t>
  </si>
  <si>
    <t>P/E</t>
  </si>
  <si>
    <t>Growth</t>
  </si>
  <si>
    <t>P/E (Unlevered)</t>
  </si>
  <si>
    <t>Zero G return</t>
  </si>
  <si>
    <t>Net Growth</t>
  </si>
  <si>
    <t>Earnings Growth</t>
  </si>
  <si>
    <t>ROIC</t>
  </si>
  <si>
    <t>EV</t>
  </si>
  <si>
    <t>Interest Expense</t>
  </si>
  <si>
    <t>NOPAT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</si>
</sst>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.0_);_(&quot;$&quot;* \(#,##0.0\);_(&quot;$&quot;* &quot;-&quot;??_);_(@_)"/>
    <numFmt numFmtId="166" formatCode="_(&quot;$&quot;* #,##0_);_(&quot;$&quot;* \(#,##0\);_(&quot;$&quot;* &quot;-&quot;??_);_(@_)"/>
    <numFmt numFmtId="167" formatCode="_(&quot;$&quot;* #,##0.0_);_(&quot;$&quot;* \(#,##0.0\);_(&quot;$&quot;* &quot;-&quot;?_);_(@_)"/>
    <numFmt numFmtId="168" formatCode="_(* #,##0.0_);_(* \(#,##0.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166" fontId="2" fillId="2" borderId="0" xfId="2" applyNumberFormat="1" applyFont="1" applyFill="1" applyBorder="1"/>
    <xf numFmtId="165" fontId="2" fillId="0" borderId="0" xfId="2" applyNumberFormat="1" applyFont="1" applyFill="1" applyBorder="1"/>
    <xf numFmtId="164" fontId="2" fillId="0" borderId="0" xfId="1" applyNumberFormat="1" applyFont="1" applyFill="1" applyBorder="1"/>
    <xf numFmtId="164" fontId="2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/>
    </xf>
    <xf numFmtId="0" fontId="2" fillId="3" borderId="0" xfId="0" applyFont="1" applyFill="1" applyAlignment="1">
      <alignment horizontal="right"/>
    </xf>
    <xf numFmtId="164" fontId="2" fillId="3" borderId="0" xfId="1" applyNumberFormat="1" applyFont="1" applyFill="1" applyBorder="1"/>
    <xf numFmtId="164" fontId="2" fillId="3" borderId="0" xfId="0" applyNumberFormat="1" applyFont="1" applyFill="1"/>
    <xf numFmtId="166" fontId="2" fillId="0" borderId="0" xfId="2" applyNumberFormat="1" applyFont="1" applyFill="1" applyBorder="1"/>
    <xf numFmtId="166" fontId="2" fillId="0" borderId="0" xfId="0" applyNumberFormat="1" applyFont="1"/>
    <xf numFmtId="0" fontId="2" fillId="0" borderId="2" xfId="0" applyFont="1" applyBorder="1"/>
    <xf numFmtId="166" fontId="2" fillId="0" borderId="2" xfId="0" applyNumberFormat="1" applyFont="1" applyBorder="1"/>
    <xf numFmtId="166" fontId="2" fillId="0" borderId="2" xfId="2" applyNumberFormat="1" applyFont="1" applyFill="1" applyBorder="1"/>
    <xf numFmtId="44" fontId="2" fillId="0" borderId="0" xfId="0" applyNumberFormat="1" applyFont="1"/>
    <xf numFmtId="0" fontId="2" fillId="0" borderId="3" xfId="0" applyFont="1" applyBorder="1"/>
    <xf numFmtId="2" fontId="2" fillId="0" borderId="3" xfId="0" applyNumberFormat="1" applyFont="1" applyBorder="1"/>
    <xf numFmtId="164" fontId="2" fillId="0" borderId="3" xfId="1" applyNumberFormat="1" applyFont="1" applyFill="1" applyBorder="1"/>
    <xf numFmtId="164" fontId="2" fillId="0" borderId="0" xfId="0" applyNumberFormat="1" applyFont="1" applyAlignment="1">
      <alignment horizontal="right" vertical="center"/>
    </xf>
    <xf numFmtId="164" fontId="2" fillId="0" borderId="3" xfId="1" applyNumberFormat="1" applyFont="1" applyBorder="1"/>
    <xf numFmtId="167" fontId="2" fillId="0" borderId="0" xfId="0" applyNumberFormat="1" applyFont="1"/>
    <xf numFmtId="10" fontId="2" fillId="0" borderId="3" xfId="1" applyNumberFormat="1" applyFont="1" applyFill="1" applyBorder="1"/>
    <xf numFmtId="44" fontId="2" fillId="0" borderId="0" xfId="2" applyFont="1" applyFill="1" applyBorder="1"/>
    <xf numFmtId="168" fontId="2" fillId="0" borderId="0" xfId="3" applyNumberFormat="1" applyFont="1"/>
    <xf numFmtId="9" fontId="2" fillId="0" borderId="1" xfId="0" applyNumberFormat="1" applyFont="1" applyBorder="1"/>
  </cellXfs>
  <cellStyles count="4">
    <cellStyle name="Comma" xfId="3" builtinId="3"/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title pos="t" align="ctr" overlay="0">
      <cx:tx>
        <cx:txData>
          <cx:v>TSR Decomposition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TSR Decomposition</a:t>
          </a:r>
        </a:p>
      </cx:txPr>
    </cx:title>
    <cx:plotArea>
      <cx:plotAreaRegion>
        <cx:series layoutId="waterfall" uniqueId="{0369E847-60C6-4A38-B467-4BEE6DCB79C2}">
          <cx:dataLabels>
            <cx:visibility seriesName="0" categoryName="0" value="1"/>
          </cx:dataLabels>
          <cx:dataId val="0"/>
          <cx:layoutPr>
            <cx:visibility connectorLines="0"/>
            <cx:subtotals/>
          </cx:layoutPr>
        </cx:series>
      </cx:plotAreaRegion>
      <cx:axis id="0">
        <cx:catScaling gapWidth="0.5"/>
        <cx:majorGridlines/>
        <cx:tickLabels/>
      </cx:axis>
      <cx:axis id="1">
        <cx:valScaling/>
        <cx:tickLabels/>
      </cx:axis>
    </cx:plotArea>
    <cx:legend pos="t" align="ctr" overlay="0"/>
  </cx:chart>
  <cx:spPr>
    <a:solidFill>
      <a:schemeClr val="lt1"/>
    </a:solidFill>
    <a:ln w="12700" cap="flat" cmpd="sng" algn="ctr">
      <a:solidFill>
        <a:schemeClr val="accent1"/>
      </a:solidFill>
      <a:prstDash val="solid"/>
      <a:miter lim="800000"/>
    </a:ln>
    <a:effectLst/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15</xdr:row>
      <xdr:rowOff>87630</xdr:rowOff>
    </xdr:from>
    <xdr:to>
      <xdr:col>8</xdr:col>
      <xdr:colOff>76200</xdr:colOff>
      <xdr:row>34</xdr:row>
      <xdr:rowOff>106680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EE6CA43A-7E0C-9327-7B92-9F1E40CAD9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55320" y="2388870"/>
              <a:ext cx="6225540" cy="335661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FE0DF-545E-44F7-8515-685E31629ABD}">
  <dimension ref="B2:J47"/>
  <sheetViews>
    <sheetView showGridLines="0" tabSelected="1" workbookViewId="0">
      <selection activeCell="G10" sqref="G10"/>
    </sheetView>
  </sheetViews>
  <sheetFormatPr defaultRowHeight="13.8" x14ac:dyDescent="0.25"/>
  <cols>
    <col min="1" max="1" width="8.88671875" style="1"/>
    <col min="2" max="2" width="18" style="1" bestFit="1" customWidth="1"/>
    <col min="3" max="3" width="15.88671875" style="1" bestFit="1" customWidth="1"/>
    <col min="4" max="4" width="11.33203125" style="1" bestFit="1" customWidth="1"/>
    <col min="5" max="5" width="4.109375" style="1" customWidth="1"/>
    <col min="6" max="6" width="20.5546875" style="1" bestFit="1" customWidth="1"/>
    <col min="7" max="7" width="11.109375" style="1" bestFit="1" customWidth="1"/>
    <col min="8" max="8" width="9.33203125" style="1" bestFit="1" customWidth="1"/>
    <col min="9" max="1987" width="8.88671875" style="1"/>
    <col min="1988" max="1988" width="2.44140625" style="1" customWidth="1"/>
    <col min="1989" max="1998" width="8.88671875" style="1"/>
    <col min="1999" max="2000" width="2.44140625" style="1" customWidth="1"/>
    <col min="2001" max="16384" width="8.88671875" style="1"/>
  </cols>
  <sheetData>
    <row r="2" spans="2:10" ht="14.4" thickBot="1" x14ac:dyDescent="0.3">
      <c r="B2" s="6" t="s">
        <v>19</v>
      </c>
      <c r="C2" s="26">
        <v>7.0000000000000007E-2</v>
      </c>
      <c r="D2" s="6"/>
      <c r="F2" s="6" t="s">
        <v>20</v>
      </c>
      <c r="G2" s="26">
        <f>D5/C10</f>
        <v>0.13375000000000001</v>
      </c>
      <c r="H2" s="6"/>
    </row>
    <row r="4" spans="2:10" ht="14.4" thickBot="1" x14ac:dyDescent="0.3">
      <c r="B4" s="6" t="s">
        <v>1</v>
      </c>
      <c r="C4" s="7">
        <v>0</v>
      </c>
      <c r="D4" s="7">
        <v>1</v>
      </c>
      <c r="F4" s="6" t="s">
        <v>5</v>
      </c>
      <c r="G4" s="6" t="s">
        <v>6</v>
      </c>
      <c r="H4" s="6" t="s">
        <v>7</v>
      </c>
    </row>
    <row r="5" spans="2:10" x14ac:dyDescent="0.25">
      <c r="B5" s="1" t="s">
        <v>13</v>
      </c>
      <c r="C5" s="3">
        <v>12.5</v>
      </c>
      <c r="D5" s="24">
        <f>C5*(1+C2)</f>
        <v>13.375</v>
      </c>
      <c r="F5" s="1" t="s">
        <v>17</v>
      </c>
      <c r="G5" s="20"/>
      <c r="H5" s="4">
        <f>1/C11</f>
        <v>0.1</v>
      </c>
    </row>
    <row r="6" spans="2:10" x14ac:dyDescent="0.25">
      <c r="B6" s="1" t="s">
        <v>3</v>
      </c>
      <c r="C6" s="3">
        <v>125</v>
      </c>
      <c r="D6" s="3">
        <v>137.5</v>
      </c>
      <c r="F6" s="8" t="s">
        <v>15</v>
      </c>
      <c r="G6" s="9">
        <f>D5/C5-1</f>
        <v>7.0000000000000062E-2</v>
      </c>
      <c r="H6" s="10">
        <f>G6</f>
        <v>7.0000000000000062E-2</v>
      </c>
    </row>
    <row r="7" spans="2:10" x14ac:dyDescent="0.25">
      <c r="B7" s="1" t="s">
        <v>11</v>
      </c>
      <c r="C7" s="2">
        <v>25</v>
      </c>
      <c r="D7" s="2">
        <v>25</v>
      </c>
      <c r="F7" s="8" t="s">
        <v>8</v>
      </c>
      <c r="G7" s="9"/>
      <c r="H7" s="10">
        <f>-(D10-C10)/C6</f>
        <v>-5.6000000000000001E-2</v>
      </c>
      <c r="J7" s="12"/>
    </row>
    <row r="8" spans="2:10" x14ac:dyDescent="0.25">
      <c r="B8" s="1" t="s">
        <v>21</v>
      </c>
      <c r="C8" s="3">
        <f>C6+C7</f>
        <v>150</v>
      </c>
      <c r="D8" s="3">
        <f>D6+D7</f>
        <v>162.5</v>
      </c>
      <c r="F8" s="1" t="s">
        <v>18</v>
      </c>
      <c r="G8" s="5">
        <f>G7+G6</f>
        <v>7.0000000000000062E-2</v>
      </c>
      <c r="H8" s="5">
        <f>H7+H6</f>
        <v>1.4000000000000061E-2</v>
      </c>
      <c r="J8" s="22"/>
    </row>
    <row r="9" spans="2:10" x14ac:dyDescent="0.25">
      <c r="B9" s="13" t="s">
        <v>0</v>
      </c>
      <c r="C9" s="14"/>
      <c r="D9" s="15">
        <v>5.5</v>
      </c>
      <c r="F9" s="1" t="s">
        <v>10</v>
      </c>
      <c r="G9" s="5">
        <f>(D11/C11-1)*(1+G6)</f>
        <v>3.0000000000000124E-2</v>
      </c>
      <c r="H9" s="5">
        <f>(D14/C14-1)*(1+H6)</f>
        <v>1.830058224163025E-2</v>
      </c>
    </row>
    <row r="10" spans="2:10" x14ac:dyDescent="0.25">
      <c r="B10" s="1" t="s">
        <v>2</v>
      </c>
      <c r="C10" s="11">
        <v>100</v>
      </c>
      <c r="D10" s="11">
        <f>C10*(1+C2)</f>
        <v>107</v>
      </c>
      <c r="F10" s="1" t="s">
        <v>9</v>
      </c>
      <c r="G10" s="5">
        <f>D9/C6</f>
        <v>4.3999999999999997E-2</v>
      </c>
      <c r="H10" s="5"/>
    </row>
    <row r="11" spans="2:10" x14ac:dyDescent="0.25">
      <c r="B11" s="1" t="s">
        <v>14</v>
      </c>
      <c r="C11" s="25">
        <f>C6/C5</f>
        <v>10</v>
      </c>
      <c r="D11" s="25">
        <f>D6/D5</f>
        <v>10.280373831775702</v>
      </c>
      <c r="F11" s="1" t="s">
        <v>12</v>
      </c>
      <c r="G11" s="5"/>
      <c r="H11" s="5">
        <f>H15-H8-H5-H9</f>
        <v>1.169941775836986E-2</v>
      </c>
    </row>
    <row r="12" spans="2:10" x14ac:dyDescent="0.25">
      <c r="B12" s="1" t="s">
        <v>22</v>
      </c>
      <c r="C12" s="12">
        <f>C7*5%</f>
        <v>1.25</v>
      </c>
      <c r="D12" s="12">
        <f>D7*5%</f>
        <v>1.25</v>
      </c>
    </row>
    <row r="13" spans="2:10" x14ac:dyDescent="0.25">
      <c r="B13" s="1" t="s">
        <v>23</v>
      </c>
      <c r="C13" s="16">
        <f>C5+C12*(1-25%)</f>
        <v>13.4375</v>
      </c>
      <c r="D13" s="16">
        <f>D5+D12*(1-25%)</f>
        <v>14.3125</v>
      </c>
    </row>
    <row r="14" spans="2:10" x14ac:dyDescent="0.25">
      <c r="B14" s="1" t="s">
        <v>16</v>
      </c>
      <c r="C14" s="25">
        <f>C8/C13</f>
        <v>11.162790697674419</v>
      </c>
      <c r="D14" s="25">
        <f>D8/D13</f>
        <v>11.353711790393014</v>
      </c>
    </row>
    <row r="15" spans="2:10" ht="14.4" thickBot="1" x14ac:dyDescent="0.3">
      <c r="B15" s="17" t="s">
        <v>4</v>
      </c>
      <c r="C15" s="18"/>
      <c r="D15" s="23">
        <f>(D9+D6)/C6-1</f>
        <v>0.14399999999999991</v>
      </c>
      <c r="F15" s="17" t="s">
        <v>4</v>
      </c>
      <c r="G15" s="21">
        <f>SUM(G8:G10)</f>
        <v>0.14400000000000018</v>
      </c>
      <c r="H15" s="19">
        <f>G15</f>
        <v>0.14400000000000018</v>
      </c>
    </row>
    <row r="16" spans="2:10" ht="14.4" thickTop="1" x14ac:dyDescent="0.25"/>
    <row r="37" spans="2:4" ht="14.4" x14ac:dyDescent="0.3">
      <c r="B37"/>
      <c r="C37"/>
      <c r="D37"/>
    </row>
    <row r="38" spans="2:4" ht="14.4" x14ac:dyDescent="0.3">
      <c r="B38"/>
      <c r="C38"/>
      <c r="D38"/>
    </row>
    <row r="39" spans="2:4" ht="14.4" x14ac:dyDescent="0.3">
      <c r="B39"/>
      <c r="C39"/>
      <c r="D39"/>
    </row>
    <row r="40" spans="2:4" ht="14.4" x14ac:dyDescent="0.3">
      <c r="B40"/>
      <c r="C40"/>
      <c r="D40"/>
    </row>
    <row r="41" spans="2:4" ht="14.4" x14ac:dyDescent="0.3">
      <c r="B41"/>
      <c r="C41"/>
      <c r="D41"/>
    </row>
    <row r="42" spans="2:4" ht="14.4" x14ac:dyDescent="0.3">
      <c r="B42"/>
      <c r="C42"/>
      <c r="D42"/>
    </row>
    <row r="43" spans="2:4" ht="14.4" x14ac:dyDescent="0.3">
      <c r="B43"/>
      <c r="C43"/>
      <c r="D43"/>
    </row>
    <row r="44" spans="2:4" ht="14.4" x14ac:dyDescent="0.3">
      <c r="B44"/>
      <c r="C44"/>
      <c r="D44"/>
    </row>
    <row r="45" spans="2:4" ht="14.4" x14ac:dyDescent="0.3">
      <c r="B45"/>
      <c r="C45"/>
      <c r="D45"/>
    </row>
    <row r="46" spans="2:4" ht="14.4" x14ac:dyDescent="0.3">
      <c r="B46"/>
      <c r="C46"/>
      <c r="D46"/>
    </row>
    <row r="47" spans="2:4" ht="14.4" x14ac:dyDescent="0.3">
      <c r="B47"/>
      <c r="C47"/>
      <c r="D4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Treadmill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Shota Modebadze</dc:creator>
  <cp:lastModifiedBy>Shota Modebadze</cp:lastModifiedBy>
  <dcterms:created xsi:type="dcterms:W3CDTF">2015-06-05T18:17:20Z</dcterms:created>
  <dcterms:modified xsi:type="dcterms:W3CDTF">2024-08-02T09:22:24Z</dcterms:modified>
</cp:coreProperties>
</file>