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89870f9c02b3cf52/Desktop/R^0D/"/>
    </mc:Choice>
  </mc:AlternateContent>
  <xr:revisionPtr revIDLastSave="395" documentId="11_F25DC773A252ABDACC1048D7991B778C5ADE58EC" xr6:coauthVersionLast="47" xr6:coauthVersionMax="47" xr10:uidLastSave="{BFEBFCD5-B133-46BE-8785-AE13B3AEA8F0}"/>
  <bookViews>
    <workbookView xWindow="-108" yWindow="-108" windowWidth="23256" windowHeight="12456" xr2:uid="{00000000-000D-0000-FFFF-FFFF00000000}"/>
  </bookViews>
  <sheets>
    <sheet name="PharmaC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M27" i="1"/>
  <c r="N27" i="1"/>
  <c r="O27" i="1"/>
  <c r="L27" i="1"/>
  <c r="L25" i="1"/>
  <c r="M24" i="1"/>
  <c r="N24" i="1"/>
  <c r="O24" i="1"/>
  <c r="L24" i="1"/>
  <c r="M16" i="1"/>
  <c r="M18" i="1" s="1"/>
  <c r="M20" i="1" s="1"/>
  <c r="N16" i="1"/>
  <c r="N18" i="1" s="1"/>
  <c r="N20" i="1" s="1"/>
  <c r="O16" i="1"/>
  <c r="O18" i="1" s="1"/>
  <c r="O20" i="1" s="1"/>
  <c r="K16" i="1"/>
  <c r="L16" i="1"/>
  <c r="L18" i="1" s="1"/>
  <c r="L20" i="1" s="1"/>
  <c r="L6" i="1"/>
  <c r="L23" i="1" s="1"/>
  <c r="L4" i="1"/>
  <c r="M4" i="1"/>
  <c r="N4" i="1"/>
  <c r="O4" i="1"/>
  <c r="K4" i="1"/>
  <c r="K6" i="1" s="1"/>
  <c r="G18" i="1"/>
  <c r="G22" i="1" s="1"/>
  <c r="H18" i="1"/>
  <c r="G23" i="1"/>
  <c r="N5" i="1" s="1"/>
  <c r="F23" i="1"/>
  <c r="M5" i="1" s="1"/>
  <c r="F18" i="1"/>
  <c r="F22" i="1" s="1"/>
  <c r="M28" i="1" s="1"/>
  <c r="G17" i="1"/>
  <c r="H17" i="1"/>
  <c r="F17" i="1"/>
  <c r="E24" i="1"/>
  <c r="D24" i="1"/>
  <c r="C24" i="1"/>
  <c r="H23" i="1"/>
  <c r="O5" i="1" s="1"/>
  <c r="H11" i="1"/>
  <c r="H27" i="1" s="1"/>
  <c r="G11" i="1"/>
  <c r="F11" i="1"/>
  <c r="F27" i="1" s="1"/>
  <c r="E11" i="1"/>
  <c r="D11" i="1"/>
  <c r="C11" i="1"/>
  <c r="H4" i="1"/>
  <c r="H6" i="1" s="1"/>
  <c r="H7" i="1" s="1"/>
  <c r="G4" i="1"/>
  <c r="F4" i="1"/>
  <c r="F6" i="1" s="1"/>
  <c r="F7" i="1" s="1"/>
  <c r="E4" i="1"/>
  <c r="E6" i="1" s="1"/>
  <c r="E7" i="1" s="1"/>
  <c r="D4" i="1"/>
  <c r="D6" i="1" s="1"/>
  <c r="D7" i="1" s="1"/>
  <c r="C4" i="1"/>
  <c r="C6" i="1" s="1"/>
  <c r="G6" i="1"/>
  <c r="L26" i="1" l="1"/>
  <c r="L29" i="1" s="1"/>
  <c r="G24" i="1"/>
  <c r="G28" i="1" s="1"/>
  <c r="M6" i="1"/>
  <c r="M23" i="1" s="1"/>
  <c r="M25" i="1"/>
  <c r="N25" i="1"/>
  <c r="N6" i="1"/>
  <c r="N23" i="1" s="1"/>
  <c r="N26" i="1" s="1"/>
  <c r="N29" i="1" s="1"/>
  <c r="O25" i="1"/>
  <c r="O6" i="1"/>
  <c r="O23" i="1" s="1"/>
  <c r="O26" i="1" s="1"/>
  <c r="N28" i="1"/>
  <c r="F24" i="1"/>
  <c r="F28" i="1" s="1"/>
  <c r="F29" i="1" s="1"/>
  <c r="G27" i="1"/>
  <c r="G7" i="1"/>
  <c r="D8" i="1"/>
  <c r="C7" i="1"/>
  <c r="H8" i="1"/>
  <c r="F8" i="1"/>
  <c r="E8" i="1"/>
  <c r="M26" i="1" l="1"/>
  <c r="M29" i="1" s="1"/>
  <c r="G29" i="1"/>
  <c r="N8" i="1" s="1"/>
  <c r="H22" i="1"/>
  <c r="E13" i="1"/>
  <c r="E12" i="1"/>
  <c r="F12" i="1"/>
  <c r="F13" i="1"/>
  <c r="M7" i="1" s="1"/>
  <c r="H12" i="1"/>
  <c r="H13" i="1"/>
  <c r="O7" i="1" s="1"/>
  <c r="D13" i="1"/>
  <c r="D12" i="1"/>
  <c r="G8" i="1"/>
  <c r="C8" i="1"/>
  <c r="H24" i="1" l="1"/>
  <c r="H28" i="1" s="1"/>
  <c r="H29" i="1" s="1"/>
  <c r="O8" i="1" s="1"/>
  <c r="O28" i="1"/>
  <c r="O29" i="1" s="1"/>
  <c r="C13" i="1"/>
  <c r="C12" i="1"/>
  <c r="G12" i="1"/>
  <c r="G13" i="1"/>
  <c r="N7" i="1" s="1"/>
</calcChain>
</file>

<file path=xl/sharedStrings.xml><?xml version="1.0" encoding="utf-8"?>
<sst xmlns="http://schemas.openxmlformats.org/spreadsheetml/2006/main" count="47" uniqueCount="44">
  <si>
    <r>
      <rPr>
        <b/>
        <sz val="10"/>
        <color rgb="FF3B383B"/>
        <rFont val="Cambria"/>
        <family val="1"/>
        <charset val="204"/>
      </rPr>
      <t>Partial income statement</t>
    </r>
  </si>
  <si>
    <r>
      <rPr>
        <sz val="10"/>
        <color rgb="FF645D6B"/>
        <rFont val="Cambria"/>
        <family val="1"/>
        <charset val="204"/>
      </rPr>
      <t>Revenues</t>
    </r>
  </si>
  <si>
    <r>
      <rPr>
        <sz val="10"/>
        <color rgb="FF645D6B"/>
        <rFont val="Cambria"/>
        <family val="1"/>
        <charset val="204"/>
      </rPr>
      <t xml:space="preserve">Cost of </t>
    </r>
    <r>
      <rPr>
        <sz val="10"/>
        <color rgb="FF776E7C"/>
        <rFont val="Cambria"/>
        <family val="1"/>
        <charset val="204"/>
      </rPr>
      <t>sa</t>
    </r>
    <r>
      <rPr>
        <sz val="10"/>
        <color rgb="FF444D7E"/>
        <rFont val="Cambria"/>
        <family val="1"/>
        <charset val="204"/>
      </rPr>
      <t>l</t>
    </r>
    <r>
      <rPr>
        <sz val="10"/>
        <color rgb="FF645D6B"/>
        <rFont val="Cambria"/>
        <family val="1"/>
        <charset val="204"/>
      </rPr>
      <t>es</t>
    </r>
  </si>
  <si>
    <r>
      <rPr>
        <sz val="10"/>
        <color rgb="FF645D6B"/>
        <rFont val="Cambria"/>
        <family val="1"/>
        <charset val="204"/>
      </rPr>
      <t>R&amp;D expense</t>
    </r>
  </si>
  <si>
    <r>
      <rPr>
        <sz val="10"/>
        <color rgb="FF645D6B"/>
        <rFont val="Cambria"/>
        <family val="1"/>
        <charset val="204"/>
      </rPr>
      <t>Operat</t>
    </r>
    <r>
      <rPr>
        <sz val="10"/>
        <color rgb="FF694852"/>
        <rFont val="Cambria"/>
        <family val="1"/>
        <charset val="204"/>
      </rPr>
      <t>i</t>
    </r>
    <r>
      <rPr>
        <sz val="10"/>
        <color rgb="FF645D6B"/>
        <rFont val="Cambria"/>
        <family val="1"/>
        <charset val="204"/>
      </rPr>
      <t>ng p</t>
    </r>
    <r>
      <rPr>
        <sz val="10"/>
        <color rgb="FF694852"/>
        <rFont val="Cambria"/>
        <family val="1"/>
        <charset val="204"/>
      </rPr>
      <t>r</t>
    </r>
    <r>
      <rPr>
        <sz val="10"/>
        <color rgb="FF776E7C"/>
        <rFont val="Cambria"/>
        <family val="1"/>
        <charset val="204"/>
      </rPr>
      <t>of</t>
    </r>
    <r>
      <rPr>
        <sz val="10"/>
        <color rgb="FF444D7E"/>
        <rFont val="Cambria"/>
        <family val="1"/>
        <charset val="204"/>
      </rPr>
      <t>i</t>
    </r>
    <r>
      <rPr>
        <sz val="10"/>
        <color rgb="FF645D6B"/>
        <rFont val="Cambria"/>
        <family val="1"/>
        <charset val="204"/>
      </rPr>
      <t>t</t>
    </r>
  </si>
  <si>
    <r>
      <rPr>
        <sz val="10"/>
        <color rgb="FF776E7C"/>
        <rFont val="Cambria"/>
        <family val="1"/>
        <charset val="204"/>
      </rPr>
      <t>Taxes</t>
    </r>
  </si>
  <si>
    <r>
      <rPr>
        <b/>
        <sz val="10"/>
        <color rgb="FF3B383B"/>
        <rFont val="Cambria"/>
        <family val="1"/>
        <charset val="204"/>
      </rPr>
      <t>Partial balance sheet</t>
    </r>
  </si>
  <si>
    <r>
      <rPr>
        <sz val="10"/>
        <color rgb="FF694852"/>
        <rFont val="Cambria"/>
        <family val="1"/>
        <charset val="204"/>
      </rPr>
      <t>I</t>
    </r>
    <r>
      <rPr>
        <sz val="10"/>
        <color rgb="FF776E7C"/>
        <rFont val="Cambria"/>
        <family val="1"/>
        <charset val="204"/>
      </rPr>
      <t>nves</t>
    </r>
    <r>
      <rPr>
        <sz val="10"/>
        <color rgb="FF694852"/>
        <rFont val="Cambria"/>
        <family val="1"/>
        <charset val="204"/>
      </rPr>
      <t>t</t>
    </r>
    <r>
      <rPr>
        <sz val="10"/>
        <color rgb="FF645D6B"/>
        <rFont val="Cambria"/>
        <family val="1"/>
        <charset val="204"/>
      </rPr>
      <t xml:space="preserve">ed </t>
    </r>
    <r>
      <rPr>
        <sz val="10"/>
        <color rgb="FF776E7C"/>
        <rFont val="Cambria"/>
        <family val="1"/>
        <charset val="204"/>
      </rPr>
      <t>cap</t>
    </r>
    <r>
      <rPr>
        <sz val="10"/>
        <color rgb="FF694852"/>
        <rFont val="Cambria"/>
        <family val="1"/>
        <charset val="204"/>
      </rPr>
      <t>it</t>
    </r>
    <r>
      <rPr>
        <sz val="10"/>
        <color rgb="FF645D6B"/>
        <rFont val="Cambria"/>
        <family val="1"/>
        <charset val="204"/>
      </rPr>
      <t>al</t>
    </r>
  </si>
  <si>
    <r>
      <rPr>
        <sz val="10"/>
        <color rgb="FF694852"/>
        <rFont val="Cambria"/>
        <family val="1"/>
        <charset val="204"/>
      </rPr>
      <t>N</t>
    </r>
    <r>
      <rPr>
        <sz val="10"/>
        <color rgb="FF645D6B"/>
        <rFont val="Cambria"/>
        <family val="1"/>
        <charset val="204"/>
      </rPr>
      <t>OPAT/</t>
    </r>
    <r>
      <rPr>
        <sz val="10"/>
        <color rgb="FF444D7E"/>
        <rFont val="Cambria"/>
        <family val="1"/>
        <charset val="204"/>
      </rPr>
      <t>r</t>
    </r>
    <r>
      <rPr>
        <sz val="10"/>
        <color rgb="FF645D6B"/>
        <rFont val="Cambria"/>
        <family val="1"/>
        <charset val="204"/>
      </rPr>
      <t>evenues,</t>
    </r>
    <r>
      <rPr>
        <sz val="10"/>
        <color rgb="FF776E7C"/>
        <rFont val="Cambria"/>
        <family val="1"/>
        <charset val="204"/>
      </rPr>
      <t>%</t>
    </r>
  </si>
  <si>
    <r>
      <rPr>
        <sz val="10"/>
        <color rgb="FF694852"/>
        <rFont val="Cambria"/>
        <family val="1"/>
        <charset val="204"/>
      </rPr>
      <t>R</t>
    </r>
    <r>
      <rPr>
        <sz val="10"/>
        <color rgb="FF645D6B"/>
        <rFont val="Cambria"/>
        <family val="1"/>
        <charset val="204"/>
      </rPr>
      <t>O</t>
    </r>
    <r>
      <rPr>
        <sz val="10"/>
        <color rgb="FF444D7E"/>
        <rFont val="Cambria"/>
        <family val="1"/>
        <charset val="204"/>
      </rPr>
      <t>I</t>
    </r>
    <r>
      <rPr>
        <sz val="10"/>
        <color rgb="FF645D6B"/>
        <rFont val="Cambria"/>
        <family val="1"/>
        <charset val="204"/>
      </rPr>
      <t xml:space="preserve">C, </t>
    </r>
    <r>
      <rPr>
        <sz val="10"/>
        <color rgb="FF776E7C"/>
        <rFont val="Cambria"/>
        <family val="1"/>
        <charset val="204"/>
      </rPr>
      <t>%</t>
    </r>
  </si>
  <si>
    <t>Reorganized Statements</t>
  </si>
  <si>
    <r>
      <rPr>
        <sz val="10"/>
        <color rgb="FF694852"/>
        <rFont val="Cambria"/>
        <family val="1"/>
        <charset val="204"/>
      </rPr>
      <t>N</t>
    </r>
    <r>
      <rPr>
        <sz val="10"/>
        <color rgb="FF645D6B"/>
        <rFont val="Cambria"/>
        <family val="1"/>
        <charset val="204"/>
      </rPr>
      <t>OPAT</t>
    </r>
  </si>
  <si>
    <t>Capitalization of R&amp;D (8 Year lifetime)</t>
  </si>
  <si>
    <t>Partial income statement</t>
  </si>
  <si>
    <t>Revenues</t>
  </si>
  <si>
    <t>R&amp;D expense</t>
  </si>
  <si>
    <t>Amortization</t>
  </si>
  <si>
    <t>Capitalized R&amp;D, ending</t>
  </si>
  <si>
    <t>Partial balance sheet</t>
  </si>
  <si>
    <t>Invested  capital.unadjusted</t>
  </si>
  <si>
    <t>Capitalized R&amp;D</t>
  </si>
  <si>
    <t>Invested capital.adju sted</t>
  </si>
  <si>
    <t>Capitalized R&amp;D asset</t>
  </si>
  <si>
    <t>Capitalized R&amp;D, starting</t>
  </si>
  <si>
    <r>
      <rPr>
        <sz val="10"/>
        <color rgb="FF4D5077"/>
        <rFont val="Cambria"/>
        <family val="1"/>
        <charset val="204"/>
      </rPr>
      <t>N</t>
    </r>
    <r>
      <rPr>
        <sz val="10"/>
        <color rgb="FF665D6B"/>
        <rFont val="Cambria"/>
        <family val="1"/>
        <charset val="204"/>
      </rPr>
      <t>OPAT</t>
    </r>
  </si>
  <si>
    <r>
      <rPr>
        <sz val="10"/>
        <color rgb="FF665D6B"/>
        <rFont val="Cambria"/>
        <family val="1"/>
        <charset val="204"/>
      </rPr>
      <t xml:space="preserve">Add </t>
    </r>
    <r>
      <rPr>
        <sz val="10"/>
        <color rgb="FF77707E"/>
        <rFont val="Cambria"/>
        <family val="1"/>
        <charset val="204"/>
      </rPr>
      <t>bac</t>
    </r>
    <r>
      <rPr>
        <sz val="10"/>
        <color rgb="FF4D5077"/>
        <rFont val="Cambria"/>
        <family val="1"/>
        <charset val="204"/>
      </rPr>
      <t>k</t>
    </r>
    <r>
      <rPr>
        <sz val="10"/>
        <color rgb="FF77707E"/>
        <rFont val="Cambria"/>
        <family val="1"/>
        <charset val="204"/>
      </rPr>
      <t xml:space="preserve">: </t>
    </r>
    <r>
      <rPr>
        <sz val="10"/>
        <color rgb="FF665D6B"/>
        <rFont val="Cambria"/>
        <family val="1"/>
        <charset val="204"/>
      </rPr>
      <t>R&amp;</t>
    </r>
    <r>
      <rPr>
        <sz val="10"/>
        <color rgb="FF4D5077"/>
        <rFont val="Cambria"/>
        <family val="1"/>
        <charset val="204"/>
      </rPr>
      <t xml:space="preserve">D </t>
    </r>
    <r>
      <rPr>
        <sz val="10"/>
        <color rgb="FF665D6B"/>
        <rFont val="Cambria"/>
        <family val="1"/>
        <charset val="204"/>
      </rPr>
      <t>expense</t>
    </r>
  </si>
  <si>
    <r>
      <rPr>
        <sz val="10"/>
        <color rgb="FF665D6B"/>
        <rFont val="Cambria"/>
        <family val="1"/>
        <charset val="204"/>
      </rPr>
      <t xml:space="preserve">R&amp;D </t>
    </r>
    <r>
      <rPr>
        <sz val="10"/>
        <color rgb="FF77707E"/>
        <rFont val="Cambria"/>
        <family val="1"/>
        <charset val="204"/>
      </rPr>
      <t>amortizat</t>
    </r>
    <r>
      <rPr>
        <sz val="10"/>
        <color rgb="FF4D5077"/>
        <rFont val="Cambria"/>
        <family val="1"/>
        <charset val="204"/>
      </rPr>
      <t>i</t>
    </r>
    <r>
      <rPr>
        <sz val="10"/>
        <color rgb="FF77707E"/>
        <rFont val="Cambria"/>
        <family val="1"/>
        <charset val="204"/>
      </rPr>
      <t>o</t>
    </r>
    <r>
      <rPr>
        <sz val="10"/>
        <color rgb="FF4D5077"/>
        <rFont val="Cambria"/>
        <family val="1"/>
        <charset val="204"/>
      </rPr>
      <t>n</t>
    </r>
  </si>
  <si>
    <r>
      <rPr>
        <sz val="10"/>
        <color rgb="FF665D6B"/>
        <rFont val="Cambria"/>
        <family val="1"/>
        <charset val="204"/>
      </rPr>
      <t>Adjusted NO</t>
    </r>
    <r>
      <rPr>
        <sz val="10"/>
        <color rgb="FF4D5077"/>
        <rFont val="Cambria"/>
        <family val="1"/>
        <charset val="204"/>
      </rPr>
      <t>P</t>
    </r>
    <r>
      <rPr>
        <sz val="10"/>
        <color rgb="FF665D6B"/>
        <rFont val="Cambria"/>
        <family val="1"/>
        <charset val="204"/>
      </rPr>
      <t>AT</t>
    </r>
  </si>
  <si>
    <r>
      <rPr>
        <sz val="10"/>
        <color rgb="FF665D6B"/>
        <rFont val="Cambria"/>
        <family val="1"/>
        <charset val="204"/>
      </rPr>
      <t xml:space="preserve">ROIC. </t>
    </r>
    <r>
      <rPr>
        <sz val="10"/>
        <color rgb="FF77707E"/>
        <rFont val="Cambria"/>
        <family val="1"/>
        <charset val="204"/>
      </rPr>
      <t>%</t>
    </r>
  </si>
  <si>
    <r>
      <rPr>
        <sz val="10"/>
        <color rgb="FF665D6B"/>
        <rFont val="Cambria"/>
        <family val="1"/>
        <charset val="204"/>
      </rPr>
      <t>ROIC ad</t>
    </r>
    <r>
      <rPr>
        <sz val="10"/>
        <color rgb="FF4D5077"/>
        <rFont val="Cambria"/>
        <family val="1"/>
        <charset val="204"/>
      </rPr>
      <t>j</t>
    </r>
    <r>
      <rPr>
        <sz val="10"/>
        <color rgb="FF665D6B"/>
        <rFont val="Cambria"/>
        <family val="1"/>
        <charset val="204"/>
      </rPr>
      <t>us</t>
    </r>
    <r>
      <rPr>
        <sz val="10"/>
        <color rgb="FF4D5077"/>
        <rFont val="Cambria"/>
        <family val="1"/>
        <charset val="204"/>
      </rPr>
      <t>t</t>
    </r>
    <r>
      <rPr>
        <sz val="10"/>
        <color rgb="FF665D6B"/>
        <rFont val="Cambria"/>
        <family val="1"/>
        <charset val="204"/>
      </rPr>
      <t xml:space="preserve">ed for R&amp;D </t>
    </r>
    <r>
      <rPr>
        <sz val="10"/>
        <color rgb="FF77707E"/>
        <rFont val="Cambria"/>
        <family val="1"/>
        <charset val="204"/>
      </rPr>
      <t>capita</t>
    </r>
    <r>
      <rPr>
        <sz val="10"/>
        <color rgb="FF4D5077"/>
        <rFont val="Cambria"/>
        <family val="1"/>
        <charset val="204"/>
      </rPr>
      <t>l</t>
    </r>
    <r>
      <rPr>
        <sz val="10"/>
        <color rgb="FF6D444F"/>
        <rFont val="Cambria"/>
        <family val="1"/>
        <charset val="204"/>
      </rPr>
      <t>i</t>
    </r>
    <r>
      <rPr>
        <sz val="10"/>
        <color rgb="FF665D6B"/>
        <rFont val="Cambria"/>
        <family val="1"/>
        <charset val="204"/>
      </rPr>
      <t>za</t>
    </r>
    <r>
      <rPr>
        <sz val="10"/>
        <color rgb="FF4D5077"/>
        <rFont val="Cambria"/>
        <family val="1"/>
        <charset val="204"/>
      </rPr>
      <t>t</t>
    </r>
    <r>
      <rPr>
        <sz val="10"/>
        <color rgb="FF6D444F"/>
        <rFont val="Cambria"/>
        <family val="1"/>
        <charset val="204"/>
      </rPr>
      <t>i</t>
    </r>
    <r>
      <rPr>
        <sz val="10"/>
        <color rgb="FF665D6B"/>
        <rFont val="Cambria"/>
        <family val="1"/>
        <charset val="204"/>
      </rPr>
      <t xml:space="preserve">on. </t>
    </r>
    <r>
      <rPr>
        <sz val="10"/>
        <color rgb="FF77707E"/>
        <rFont val="Cambria"/>
        <family val="1"/>
        <charset val="204"/>
      </rPr>
      <t>%</t>
    </r>
  </si>
  <si>
    <t>NOPAT udjusted for R&amp;D</t>
  </si>
  <si>
    <t xml:space="preserve">Amortization of R&amp;D     </t>
  </si>
  <si>
    <t>R&amp;D expensed,unadjusted</t>
  </si>
  <si>
    <t>NOPAT</t>
  </si>
  <si>
    <t>Depreciation</t>
  </si>
  <si>
    <t>Gross cash flow</t>
  </si>
  <si>
    <t xml:space="preserve">Capital expenditures </t>
  </si>
  <si>
    <t>Free cash flow</t>
  </si>
  <si>
    <t>R&amp;D capitalized</t>
  </si>
  <si>
    <t>Adjusted NOPAT</t>
  </si>
  <si>
    <t>Capital expenditures</t>
  </si>
  <si>
    <t xml:space="preserve">Investment in R&amp;D         </t>
  </si>
  <si>
    <t xml:space="preserve">Free cash flow                   </t>
  </si>
  <si>
    <t>Free 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</si>
</sst>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##0;###0"/>
    <numFmt numFmtId="165" formatCode="###0_);\(###0\)"/>
    <numFmt numFmtId="166" formatCode="_(* #,##0.0_);_(* \(#,##0.0\);_(* &quot;-&quot;??_);_(@_)"/>
    <numFmt numFmtId="167" formatCode="_(* #,##0_);_(* \(#,##0\);_(* &quot;-&quot;??_);_(@_)"/>
    <numFmt numFmtId="168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mbria"/>
      <family val="1"/>
      <charset val="204"/>
    </font>
    <font>
      <b/>
      <sz val="10"/>
      <color rgb="FF3B383B"/>
      <name val="Cambria"/>
      <family val="1"/>
      <charset val="204"/>
    </font>
    <font>
      <sz val="10"/>
      <color theme="1"/>
      <name val="Cambria"/>
      <family val="1"/>
      <charset val="204"/>
    </font>
    <font>
      <sz val="10"/>
      <name val="Cambria"/>
      <family val="1"/>
      <charset val="204"/>
    </font>
    <font>
      <sz val="10"/>
      <color rgb="FF645D6B"/>
      <name val="Cambria"/>
      <family val="1"/>
      <charset val="204"/>
    </font>
    <font>
      <sz val="10"/>
      <color rgb="FF776E7C"/>
      <name val="Cambria"/>
      <family val="1"/>
      <charset val="204"/>
    </font>
    <font>
      <sz val="10"/>
      <color rgb="FF444D7E"/>
      <name val="Cambria"/>
      <family val="1"/>
      <charset val="204"/>
    </font>
    <font>
      <sz val="10"/>
      <color rgb="FF694852"/>
      <name val="Cambria"/>
      <family val="1"/>
      <charset val="204"/>
    </font>
    <font>
      <b/>
      <sz val="10"/>
      <color theme="1"/>
      <name val="Cambria"/>
      <family val="1"/>
      <charset val="204"/>
    </font>
    <font>
      <b/>
      <sz val="10"/>
      <color rgb="FF383636"/>
      <name val="Cambria"/>
      <family val="1"/>
      <charset val="204"/>
    </font>
    <font>
      <sz val="10"/>
      <color rgb="FF665D6B"/>
      <name val="Cambria"/>
      <family val="1"/>
      <charset val="204"/>
    </font>
    <font>
      <sz val="10"/>
      <color rgb="FF4D5077"/>
      <name val="Cambria"/>
      <family val="1"/>
      <charset val="204"/>
    </font>
    <font>
      <sz val="10"/>
      <color rgb="FF6D444F"/>
      <name val="Cambria"/>
      <family val="1"/>
      <charset val="204"/>
    </font>
    <font>
      <sz val="10"/>
      <color rgb="FF77707E"/>
      <name val="Cambria"/>
      <family val="1"/>
      <charset val="204"/>
    </font>
    <font>
      <sz val="10"/>
      <color theme="4" tint="-0.249977111117893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343434"/>
      </bottom>
      <diagonal/>
    </border>
    <border>
      <left/>
      <right/>
      <top style="thin">
        <color rgb="FF343434"/>
      </top>
      <bottom/>
      <diagonal/>
    </border>
    <border>
      <left/>
      <right/>
      <top/>
      <bottom style="thin">
        <color rgb="FF646064"/>
      </bottom>
      <diagonal/>
    </border>
    <border>
      <left/>
      <right/>
      <top style="thin">
        <color rgb="FF646064"/>
      </top>
      <bottom/>
      <diagonal/>
    </border>
    <border>
      <left/>
      <right/>
      <top/>
      <bottom style="thin">
        <color rgb="FF676464"/>
      </bottom>
      <diagonal/>
    </border>
    <border>
      <left/>
      <right/>
      <top style="thin">
        <color rgb="FF6764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343434"/>
      </bottom>
      <diagonal/>
    </border>
    <border>
      <left/>
      <right/>
      <top style="medium">
        <color indexed="64"/>
      </top>
      <bottom style="thin">
        <color rgb="FF343434"/>
      </bottom>
      <diagonal/>
    </border>
    <border>
      <left/>
      <right style="medium">
        <color indexed="64"/>
      </right>
      <top style="medium">
        <color indexed="64"/>
      </top>
      <bottom style="thin">
        <color rgb="FF343434"/>
      </bottom>
      <diagonal/>
    </border>
    <border>
      <left style="medium">
        <color indexed="64"/>
      </left>
      <right/>
      <top style="thin">
        <color rgb="FF343434"/>
      </top>
      <bottom/>
      <diagonal/>
    </border>
    <border>
      <left/>
      <right style="medium">
        <color indexed="64"/>
      </right>
      <top style="thin">
        <color rgb="FF34343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646064"/>
      </bottom>
      <diagonal/>
    </border>
    <border>
      <left/>
      <right style="medium">
        <color indexed="64"/>
      </right>
      <top style="thin">
        <color rgb="FF646064"/>
      </top>
      <bottom/>
      <diagonal/>
    </border>
    <border>
      <left style="medium">
        <color indexed="64"/>
      </left>
      <right/>
      <top style="thin">
        <color rgb="FF6460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676464"/>
      </bottom>
      <diagonal/>
    </border>
    <border>
      <left/>
      <right style="medium">
        <color indexed="64"/>
      </right>
      <top/>
      <bottom style="thin">
        <color rgb="FF676464"/>
      </bottom>
      <diagonal/>
    </border>
    <border>
      <left style="medium">
        <color indexed="64"/>
      </left>
      <right/>
      <top style="thin">
        <color rgb="FF676464"/>
      </top>
      <bottom/>
      <diagonal/>
    </border>
    <border>
      <left/>
      <right style="medium">
        <color indexed="64"/>
      </right>
      <top style="thin">
        <color rgb="FF6764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4" fillId="0" borderId="0" xfId="0" applyFont="1"/>
    <xf numFmtId="0" fontId="10" fillId="0" borderId="0" xfId="0" applyFont="1"/>
    <xf numFmtId="166" fontId="9" fillId="0" borderId="0" xfId="1" applyNumberFormat="1" applyFont="1" applyBorder="1" applyAlignment="1">
      <alignment horizontal="right" vertical="top" wrapText="1"/>
    </xf>
    <xf numFmtId="166" fontId="7" fillId="0" borderId="0" xfId="1" applyNumberFormat="1" applyFont="1" applyBorder="1" applyAlignment="1">
      <alignment horizontal="right" vertical="top" wrapText="1"/>
    </xf>
    <xf numFmtId="166" fontId="7" fillId="0" borderId="0" xfId="1" applyNumberFormat="1" applyFont="1" applyBorder="1" applyAlignment="1">
      <alignment vertical="top" wrapText="1"/>
    </xf>
    <xf numFmtId="166" fontId="9" fillId="0" borderId="0" xfId="1" applyNumberFormat="1" applyFont="1" applyBorder="1" applyAlignment="1">
      <alignment vertical="top" wrapText="1"/>
    </xf>
    <xf numFmtId="167" fontId="6" fillId="0" borderId="0" xfId="1" applyNumberFormat="1" applyFont="1" applyBorder="1" applyAlignment="1">
      <alignment horizontal="right" vertical="top" wrapText="1"/>
    </xf>
    <xf numFmtId="167" fontId="7" fillId="0" borderId="2" xfId="1" applyNumberFormat="1" applyFont="1" applyBorder="1" applyAlignment="1">
      <alignment horizontal="right" vertical="top" wrapText="1"/>
    </xf>
    <xf numFmtId="167" fontId="8" fillId="0" borderId="2" xfId="1" applyNumberFormat="1" applyFont="1" applyBorder="1" applyAlignment="1">
      <alignment horizontal="right" vertical="top" wrapText="1"/>
    </xf>
    <xf numFmtId="167" fontId="8" fillId="0" borderId="2" xfId="1" applyNumberFormat="1" applyFont="1" applyBorder="1" applyAlignment="1">
      <alignment vertical="top" wrapText="1"/>
    </xf>
    <xf numFmtId="167" fontId="7" fillId="0" borderId="2" xfId="1" applyNumberFormat="1" applyFont="1" applyBorder="1" applyAlignment="1">
      <alignment vertical="top" wrapText="1"/>
    </xf>
    <xf numFmtId="167" fontId="6" fillId="0" borderId="7" xfId="1" applyNumberFormat="1" applyFont="1" applyBorder="1" applyAlignment="1">
      <alignment horizontal="right" vertical="top" wrapText="1"/>
    </xf>
    <xf numFmtId="167" fontId="7" fillId="0" borderId="7" xfId="1" applyNumberFormat="1" applyFont="1" applyBorder="1" applyAlignment="1">
      <alignment horizontal="right" vertical="top" wrapText="1"/>
    </xf>
    <xf numFmtId="167" fontId="7" fillId="0" borderId="7" xfId="1" applyNumberFormat="1" applyFont="1" applyBorder="1" applyAlignment="1">
      <alignment vertical="top" wrapText="1"/>
    </xf>
    <xf numFmtId="167" fontId="6" fillId="0" borderId="7" xfId="1" applyNumberFormat="1" applyFont="1" applyBorder="1" applyAlignment="1">
      <alignment vertical="top" wrapText="1"/>
    </xf>
    <xf numFmtId="167" fontId="9" fillId="0" borderId="0" xfId="1" applyNumberFormat="1" applyFont="1" applyBorder="1" applyAlignment="1">
      <alignment horizontal="right" vertical="top" wrapText="1"/>
    </xf>
    <xf numFmtId="167" fontId="9" fillId="2" borderId="8" xfId="1" applyNumberFormat="1" applyFont="1" applyFill="1" applyBorder="1" applyAlignment="1">
      <alignment horizontal="right" vertical="top" wrapText="1"/>
    </xf>
    <xf numFmtId="164" fontId="3" fillId="3" borderId="0" xfId="0" applyNumberFormat="1" applyFont="1" applyFill="1" applyAlignment="1">
      <alignment horizontal="right" vertical="top" wrapText="1"/>
    </xf>
    <xf numFmtId="164" fontId="3" fillId="3" borderId="0" xfId="0" applyNumberFormat="1" applyFont="1" applyFill="1" applyAlignment="1">
      <alignment vertical="top" wrapText="1"/>
    </xf>
    <xf numFmtId="168" fontId="7" fillId="0" borderId="0" xfId="2" applyNumberFormat="1" applyFont="1" applyBorder="1" applyAlignment="1">
      <alignment horizontal="right" vertical="top" wrapText="1"/>
    </xf>
    <xf numFmtId="0" fontId="2" fillId="2" borderId="10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vertical="top" wrapText="1"/>
    </xf>
    <xf numFmtId="164" fontId="3" fillId="2" borderId="12" xfId="0" applyNumberFormat="1" applyFont="1" applyFill="1" applyBorder="1" applyAlignment="1">
      <alignment horizontal="right" vertical="top" wrapText="1"/>
    </xf>
    <xf numFmtId="0" fontId="5" fillId="0" borderId="13" xfId="0" applyFont="1" applyBorder="1" applyAlignment="1">
      <alignment horizontal="left" vertical="top" wrapText="1"/>
    </xf>
    <xf numFmtId="167" fontId="8" fillId="0" borderId="14" xfId="1" applyNumberFormat="1" applyFont="1" applyBorder="1" applyAlignment="1">
      <alignment horizontal="right" vertical="top" wrapText="1"/>
    </xf>
    <xf numFmtId="0" fontId="5" fillId="0" borderId="15" xfId="0" applyFont="1" applyBorder="1" applyAlignment="1">
      <alignment horizontal="left" vertical="top" wrapText="1"/>
    </xf>
    <xf numFmtId="167" fontId="7" fillId="0" borderId="0" xfId="1" applyNumberFormat="1" applyFont="1" applyBorder="1" applyAlignment="1">
      <alignment horizontal="right" vertical="top" wrapText="1"/>
    </xf>
    <xf numFmtId="167" fontId="7" fillId="0" borderId="0" xfId="1" applyNumberFormat="1" applyFont="1" applyBorder="1" applyAlignment="1">
      <alignment vertical="top" wrapText="1"/>
    </xf>
    <xf numFmtId="167" fontId="6" fillId="0" borderId="0" xfId="1" applyNumberFormat="1" applyFont="1" applyBorder="1" applyAlignment="1">
      <alignment vertical="top" wrapText="1"/>
    </xf>
    <xf numFmtId="167" fontId="7" fillId="0" borderId="16" xfId="1" applyNumberFormat="1" applyFont="1" applyBorder="1" applyAlignment="1">
      <alignment horizontal="right" vertical="top" wrapText="1"/>
    </xf>
    <xf numFmtId="0" fontId="5" fillId="0" borderId="17" xfId="0" applyFont="1" applyBorder="1" applyAlignment="1">
      <alignment horizontal="left" vertical="top" wrapText="1"/>
    </xf>
    <xf numFmtId="167" fontId="7" fillId="0" borderId="18" xfId="1" applyNumberFormat="1" applyFont="1" applyBorder="1" applyAlignment="1">
      <alignment horizontal="right" vertical="top" wrapText="1"/>
    </xf>
    <xf numFmtId="167" fontId="9" fillId="0" borderId="16" xfId="1" applyNumberFormat="1" applyFont="1" applyBorder="1" applyAlignment="1">
      <alignment horizontal="right" vertical="top" wrapText="1"/>
    </xf>
    <xf numFmtId="167" fontId="6" fillId="0" borderId="16" xfId="1" applyNumberFormat="1" applyFont="1" applyBorder="1" applyAlignment="1">
      <alignment horizontal="right" vertical="top" wrapText="1"/>
    </xf>
    <xf numFmtId="0" fontId="5" fillId="2" borderId="19" xfId="0" applyFont="1" applyFill="1" applyBorder="1" applyAlignment="1">
      <alignment horizontal="left" vertical="top" wrapText="1"/>
    </xf>
    <xf numFmtId="167" fontId="9" fillId="2" borderId="20" xfId="1" applyNumberFormat="1" applyFont="1" applyFill="1" applyBorder="1" applyAlignment="1">
      <alignment horizontal="right" vertical="top" wrapText="1"/>
    </xf>
    <xf numFmtId="166" fontId="7" fillId="0" borderId="16" xfId="1" applyNumberFormat="1" applyFont="1" applyBorder="1" applyAlignment="1">
      <alignment horizontal="right" vertical="top" wrapText="1"/>
    </xf>
    <xf numFmtId="0" fontId="2" fillId="3" borderId="15" xfId="0" applyFont="1" applyFill="1" applyBorder="1" applyAlignment="1">
      <alignment horizontal="left" vertical="top" wrapText="1"/>
    </xf>
    <xf numFmtId="164" fontId="3" fillId="3" borderId="16" xfId="0" applyNumberFormat="1" applyFont="1" applyFill="1" applyBorder="1" applyAlignment="1">
      <alignment horizontal="right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168" fontId="7" fillId="0" borderId="16" xfId="2" applyNumberFormat="1" applyFont="1" applyBorder="1" applyAlignment="1">
      <alignment horizontal="right" vertical="top" wrapText="1"/>
    </xf>
    <xf numFmtId="0" fontId="4" fillId="0" borderId="21" xfId="0" applyFont="1" applyBorder="1" applyAlignment="1">
      <alignment horizontal="left" vertical="top" wrapText="1"/>
    </xf>
    <xf numFmtId="168" fontId="6" fillId="0" borderId="22" xfId="2" applyNumberFormat="1" applyFont="1" applyBorder="1" applyAlignment="1">
      <alignment horizontal="right" vertical="top" wrapText="1"/>
    </xf>
    <xf numFmtId="168" fontId="6" fillId="0" borderId="23" xfId="2" applyNumberFormat="1" applyFont="1" applyBorder="1" applyAlignment="1">
      <alignment horizontal="right" vertical="top" wrapText="1"/>
    </xf>
    <xf numFmtId="167" fontId="6" fillId="0" borderId="8" xfId="1" applyNumberFormat="1" applyFont="1" applyBorder="1" applyAlignment="1">
      <alignment horizontal="right" vertical="top" wrapText="1"/>
    </xf>
    <xf numFmtId="167" fontId="6" fillId="0" borderId="8" xfId="1" applyNumberFormat="1" applyFont="1" applyBorder="1" applyAlignment="1">
      <alignment vertical="top" wrapText="1"/>
    </xf>
    <xf numFmtId="167" fontId="6" fillId="0" borderId="20" xfId="1" applyNumberFormat="1" applyFont="1" applyBorder="1" applyAlignment="1">
      <alignment horizontal="right" vertical="top" wrapText="1"/>
    </xf>
    <xf numFmtId="167" fontId="5" fillId="0" borderId="3" xfId="1" applyNumberFormat="1" applyFont="1" applyBorder="1" applyAlignment="1">
      <alignment horizontal="right" vertical="center" wrapText="1"/>
    </xf>
    <xf numFmtId="0" fontId="2" fillId="0" borderId="0" xfId="0" applyFont="1"/>
    <xf numFmtId="167" fontId="5" fillId="0" borderId="2" xfId="1" applyNumberFormat="1" applyFont="1" applyBorder="1" applyAlignment="1">
      <alignment horizontal="right" vertical="center" wrapText="1"/>
    </xf>
    <xf numFmtId="167" fontId="5" fillId="0" borderId="4" xfId="1" applyNumberFormat="1" applyFont="1" applyBorder="1" applyAlignment="1">
      <alignment horizontal="right" vertical="center" wrapText="1"/>
    </xf>
    <xf numFmtId="167" fontId="5" fillId="0" borderId="0" xfId="1" applyNumberFormat="1" applyFont="1" applyBorder="1" applyAlignment="1">
      <alignment horizontal="right" vertical="center" wrapText="1"/>
    </xf>
    <xf numFmtId="167" fontId="5" fillId="0" borderId="7" xfId="1" applyNumberFormat="1" applyFont="1" applyBorder="1" applyAlignment="1">
      <alignment horizontal="right" vertical="center" wrapText="1"/>
    </xf>
    <xf numFmtId="164" fontId="2" fillId="4" borderId="1" xfId="0" applyNumberFormat="1" applyFont="1" applyFill="1" applyBorder="1" applyAlignment="1">
      <alignment horizontal="right" vertical="top" wrapText="1"/>
    </xf>
    <xf numFmtId="167" fontId="5" fillId="0" borderId="14" xfId="1" applyNumberFormat="1" applyFont="1" applyBorder="1" applyAlignment="1">
      <alignment horizontal="right" vertical="center" wrapText="1"/>
    </xf>
    <xf numFmtId="167" fontId="5" fillId="0" borderId="16" xfId="1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left" vertical="top" wrapText="1"/>
    </xf>
    <xf numFmtId="167" fontId="5" fillId="0" borderId="24" xfId="1" applyNumberFormat="1" applyFont="1" applyBorder="1" applyAlignment="1">
      <alignment horizontal="right" vertical="center" wrapText="1"/>
    </xf>
    <xf numFmtId="167" fontId="5" fillId="0" borderId="25" xfId="1" applyNumberFormat="1" applyFont="1" applyBorder="1" applyAlignment="1">
      <alignment horizontal="right" vertical="center" wrapText="1"/>
    </xf>
    <xf numFmtId="0" fontId="5" fillId="0" borderId="26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167" fontId="5" fillId="0" borderId="9" xfId="1" applyNumberFormat="1" applyFont="1" applyBorder="1" applyAlignment="1">
      <alignment horizontal="right" vertical="center" wrapText="1"/>
    </xf>
    <xf numFmtId="167" fontId="5" fillId="0" borderId="28" xfId="1" applyNumberFormat="1" applyFont="1" applyBorder="1" applyAlignment="1">
      <alignment horizontal="right" vertical="center" wrapText="1"/>
    </xf>
    <xf numFmtId="164" fontId="2" fillId="4" borderId="11" xfId="0" applyNumberFormat="1" applyFont="1" applyFill="1" applyBorder="1" applyAlignment="1">
      <alignment horizontal="right" vertical="top" wrapText="1"/>
    </xf>
    <xf numFmtId="164" fontId="2" fillId="2" borderId="11" xfId="0" applyNumberFormat="1" applyFont="1" applyFill="1" applyBorder="1" applyAlignment="1">
      <alignment horizontal="right" vertical="top" wrapText="1"/>
    </xf>
    <xf numFmtId="164" fontId="2" fillId="2" borderId="12" xfId="0" applyNumberFormat="1" applyFont="1" applyFill="1" applyBorder="1" applyAlignment="1">
      <alignment horizontal="right" vertical="top" wrapText="1"/>
    </xf>
    <xf numFmtId="167" fontId="15" fillId="0" borderId="0" xfId="1" applyNumberFormat="1" applyFont="1" applyBorder="1" applyAlignment="1">
      <alignment horizontal="right" vertical="center" wrapText="1"/>
    </xf>
    <xf numFmtId="167" fontId="12" fillId="0" borderId="0" xfId="1" applyNumberFormat="1" applyFont="1" applyBorder="1" applyAlignment="1">
      <alignment horizontal="right" vertical="center" wrapText="1"/>
    </xf>
    <xf numFmtId="167" fontId="15" fillId="2" borderId="8" xfId="1" applyNumberFormat="1" applyFont="1" applyFill="1" applyBorder="1" applyAlignment="1">
      <alignment horizontal="right" vertical="center" wrapText="1"/>
    </xf>
    <xf numFmtId="167" fontId="13" fillId="2" borderId="8" xfId="1" applyNumberFormat="1" applyFont="1" applyFill="1" applyBorder="1" applyAlignment="1">
      <alignment horizontal="right" vertical="center" wrapText="1"/>
    </xf>
    <xf numFmtId="167" fontId="14" fillId="2" borderId="8" xfId="1" applyNumberFormat="1" applyFont="1" applyFill="1" applyBorder="1" applyAlignment="1">
      <alignment horizontal="right" vertical="center" wrapText="1"/>
    </xf>
    <xf numFmtId="9" fontId="12" fillId="0" borderId="0" xfId="2" applyFont="1" applyBorder="1" applyAlignment="1">
      <alignment horizontal="right" vertical="center" wrapText="1"/>
    </xf>
    <xf numFmtId="0" fontId="10" fillId="0" borderId="10" xfId="0" applyFont="1" applyBorder="1" applyAlignment="1">
      <alignment vertical="top" wrapText="1"/>
    </xf>
    <xf numFmtId="164" fontId="11" fillId="0" borderId="11" xfId="0" applyNumberFormat="1" applyFont="1" applyBorder="1" applyAlignment="1">
      <alignment horizontal="right" vertical="center" wrapText="1"/>
    </xf>
    <xf numFmtId="164" fontId="11" fillId="0" borderId="12" xfId="0" applyNumberFormat="1" applyFont="1" applyBorder="1" applyAlignment="1">
      <alignment horizontal="right" vertical="center" wrapText="1"/>
    </xf>
    <xf numFmtId="167" fontId="15" fillId="2" borderId="20" xfId="1" applyNumberFormat="1" applyFont="1" applyFill="1" applyBorder="1" applyAlignment="1">
      <alignment horizontal="right" vertical="center" wrapText="1"/>
    </xf>
    <xf numFmtId="0" fontId="5" fillId="0" borderId="15" xfId="0" applyFont="1" applyBorder="1" applyAlignment="1">
      <alignment horizontal="left" vertical="center" wrapText="1"/>
    </xf>
    <xf numFmtId="167" fontId="12" fillId="0" borderId="16" xfId="1" applyNumberFormat="1" applyFont="1" applyBorder="1" applyAlignment="1">
      <alignment horizontal="right" vertical="center" wrapText="1"/>
    </xf>
    <xf numFmtId="167" fontId="15" fillId="0" borderId="16" xfId="1" applyNumberFormat="1" applyFont="1" applyBorder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168" fontId="14" fillId="0" borderId="22" xfId="2" applyNumberFormat="1" applyFont="1" applyBorder="1" applyAlignment="1">
      <alignment horizontal="right" vertical="center" wrapText="1"/>
    </xf>
    <xf numFmtId="168" fontId="15" fillId="0" borderId="22" xfId="2" applyNumberFormat="1" applyFont="1" applyBorder="1" applyAlignment="1">
      <alignment horizontal="right" vertical="center" wrapText="1"/>
    </xf>
    <xf numFmtId="9" fontId="16" fillId="0" borderId="0" xfId="0" applyNumberFormat="1" applyFont="1"/>
    <xf numFmtId="9" fontId="16" fillId="0" borderId="16" xfId="0" applyNumberFormat="1" applyFont="1" applyBorder="1"/>
    <xf numFmtId="168" fontId="16" fillId="0" borderId="22" xfId="2" applyNumberFormat="1" applyFont="1" applyBorder="1" applyAlignment="1">
      <alignment horizontal="right" vertical="center" wrapText="1"/>
    </xf>
    <xf numFmtId="168" fontId="16" fillId="0" borderId="23" xfId="2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top" wrapText="1"/>
    </xf>
    <xf numFmtId="167" fontId="4" fillId="0" borderId="7" xfId="0" applyNumberFormat="1" applyFont="1" applyBorder="1" applyAlignment="1">
      <alignment horizontal="right" vertical="top" wrapText="1"/>
    </xf>
    <xf numFmtId="167" fontId="4" fillId="0" borderId="2" xfId="1" applyNumberFormat="1" applyFont="1" applyBorder="1" applyAlignment="1">
      <alignment horizontal="right" vertical="top" wrapText="1"/>
    </xf>
    <xf numFmtId="167" fontId="4" fillId="0" borderId="7" xfId="1" applyNumberFormat="1" applyFont="1" applyBorder="1" applyAlignment="1">
      <alignment horizontal="right" vertical="top" wrapText="1"/>
    </xf>
    <xf numFmtId="164" fontId="10" fillId="0" borderId="5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top" wrapText="1"/>
    </xf>
    <xf numFmtId="167" fontId="4" fillId="5" borderId="8" xfId="1" applyNumberFormat="1" applyFont="1" applyFill="1" applyBorder="1" applyAlignment="1">
      <alignment horizontal="right" vertical="top"/>
    </xf>
    <xf numFmtId="164" fontId="10" fillId="0" borderId="11" xfId="0" applyNumberFormat="1" applyFont="1" applyBorder="1" applyAlignment="1">
      <alignment horizontal="right" vertical="top" wrapText="1"/>
    </xf>
    <xf numFmtId="164" fontId="10" fillId="0" borderId="12" xfId="0" applyNumberFormat="1" applyFont="1" applyBorder="1" applyAlignment="1">
      <alignment horizontal="right" vertical="top" wrapText="1"/>
    </xf>
    <xf numFmtId="0" fontId="4" fillId="0" borderId="13" xfId="0" applyFont="1" applyBorder="1" applyAlignment="1">
      <alignment vertical="top" wrapText="1"/>
    </xf>
    <xf numFmtId="167" fontId="4" fillId="0" borderId="14" xfId="1" applyNumberFormat="1" applyFont="1" applyBorder="1" applyAlignment="1">
      <alignment horizontal="right" vertical="top" wrapText="1"/>
    </xf>
    <xf numFmtId="0" fontId="4" fillId="0" borderId="17" xfId="0" applyFont="1" applyBorder="1" applyAlignment="1">
      <alignment vertical="top" wrapText="1"/>
    </xf>
    <xf numFmtId="167" fontId="4" fillId="0" borderId="18" xfId="1" applyNumberFormat="1" applyFont="1" applyBorder="1" applyAlignment="1">
      <alignment horizontal="right" vertical="top" wrapText="1"/>
    </xf>
    <xf numFmtId="0" fontId="4" fillId="0" borderId="15" xfId="0" applyFont="1" applyBorder="1" applyAlignment="1">
      <alignment vertical="top" wrapText="1"/>
    </xf>
    <xf numFmtId="167" fontId="4" fillId="0" borderId="0" xfId="1" applyNumberFormat="1" applyFont="1" applyBorder="1" applyAlignment="1">
      <alignment horizontal="right" vertical="top" wrapText="1"/>
    </xf>
    <xf numFmtId="167" fontId="4" fillId="0" borderId="16" xfId="1" applyNumberFormat="1" applyFont="1" applyBorder="1" applyAlignment="1">
      <alignment horizontal="right" vertical="top" wrapText="1"/>
    </xf>
    <xf numFmtId="0" fontId="4" fillId="0" borderId="15" xfId="0" applyFont="1" applyBorder="1" applyAlignment="1">
      <alignment horizontal="left" vertical="top"/>
    </xf>
    <xf numFmtId="167" fontId="4" fillId="0" borderId="0" xfId="1" applyNumberFormat="1" applyFont="1" applyBorder="1" applyAlignment="1">
      <alignment horizontal="right" vertical="top"/>
    </xf>
    <xf numFmtId="167" fontId="4" fillId="0" borderId="16" xfId="1" applyNumberFormat="1" applyFont="1" applyBorder="1" applyAlignment="1">
      <alignment horizontal="right" vertical="top"/>
    </xf>
    <xf numFmtId="0" fontId="4" fillId="5" borderId="19" xfId="0" applyFont="1" applyFill="1" applyBorder="1" applyAlignment="1">
      <alignment horizontal="left" vertical="top"/>
    </xf>
    <xf numFmtId="167" fontId="4" fillId="5" borderId="20" xfId="1" applyNumberFormat="1" applyFont="1" applyFill="1" applyBorder="1" applyAlignment="1">
      <alignment horizontal="right" vertical="top"/>
    </xf>
    <xf numFmtId="0" fontId="4" fillId="0" borderId="15" xfId="0" applyFont="1" applyBorder="1"/>
    <xf numFmtId="0" fontId="4" fillId="0" borderId="16" xfId="0" applyFont="1" applyBorder="1"/>
    <xf numFmtId="0" fontId="10" fillId="0" borderId="29" xfId="0" applyFont="1" applyBorder="1" applyAlignment="1">
      <alignment horizontal="left" vertical="top" wrapText="1"/>
    </xf>
    <xf numFmtId="164" fontId="10" fillId="0" borderId="30" xfId="0" applyNumberFormat="1" applyFont="1" applyBorder="1" applyAlignment="1">
      <alignment horizontal="right" vertical="top" wrapText="1"/>
    </xf>
    <xf numFmtId="0" fontId="4" fillId="0" borderId="31" xfId="0" applyFont="1" applyBorder="1" applyAlignment="1">
      <alignment horizontal="left" vertical="top" wrapText="1"/>
    </xf>
    <xf numFmtId="164" fontId="4" fillId="0" borderId="32" xfId="0" applyNumberFormat="1" applyFont="1" applyBorder="1" applyAlignment="1">
      <alignment horizontal="right" vertical="top" wrapText="1"/>
    </xf>
    <xf numFmtId="164" fontId="4" fillId="0" borderId="0" xfId="0" applyNumberFormat="1" applyFont="1" applyAlignment="1">
      <alignment horizontal="right" vertical="top" wrapText="1"/>
    </xf>
    <xf numFmtId="164" fontId="4" fillId="0" borderId="16" xfId="0" applyNumberFormat="1" applyFont="1" applyBorder="1" applyAlignment="1">
      <alignment horizontal="right" vertical="top" wrapText="1"/>
    </xf>
    <xf numFmtId="167" fontId="4" fillId="0" borderId="18" xfId="0" applyNumberFormat="1" applyFont="1" applyBorder="1" applyAlignment="1">
      <alignment horizontal="right" vertical="top" wrapText="1"/>
    </xf>
    <xf numFmtId="165" fontId="4" fillId="0" borderId="0" xfId="0" applyNumberFormat="1" applyFont="1" applyAlignment="1">
      <alignment horizontal="right" vertical="top" wrapText="1"/>
    </xf>
    <xf numFmtId="165" fontId="4" fillId="0" borderId="16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167" fontId="4" fillId="0" borderId="0" xfId="0" applyNumberFormat="1" applyFont="1" applyAlignment="1">
      <alignment horizontal="right" vertical="top"/>
    </xf>
    <xf numFmtId="167" fontId="4" fillId="0" borderId="16" xfId="0" applyNumberFormat="1" applyFont="1" applyBorder="1" applyAlignment="1">
      <alignment horizontal="right" vertical="top"/>
    </xf>
    <xf numFmtId="0" fontId="4" fillId="5" borderId="27" xfId="0" applyFont="1" applyFill="1" applyBorder="1" applyAlignment="1">
      <alignment horizontal="left" vertical="top"/>
    </xf>
    <xf numFmtId="167" fontId="4" fillId="5" borderId="9" xfId="1" applyNumberFormat="1" applyFont="1" applyFill="1" applyBorder="1" applyAlignment="1">
      <alignment horizontal="right" vertical="top"/>
    </xf>
    <xf numFmtId="167" fontId="4" fillId="5" borderId="28" xfId="1" applyNumberFormat="1" applyFont="1" applyFill="1" applyBorder="1" applyAlignment="1">
      <alignment horizontal="righ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9"/>
  <sheetViews>
    <sheetView tabSelected="1" zoomScaleNormal="100" workbookViewId="0">
      <selection activeCell="J12" sqref="J12"/>
    </sheetView>
  </sheetViews>
  <sheetFormatPr defaultRowHeight="13.2" x14ac:dyDescent="0.25"/>
  <cols>
    <col min="1" max="1" width="8.88671875" style="1"/>
    <col min="2" max="2" width="27.5546875" style="1" customWidth="1"/>
    <col min="3" max="8" width="9.44140625" style="1" bestFit="1" customWidth="1"/>
    <col min="9" max="9" width="8.88671875" style="1"/>
    <col min="10" max="10" width="34" style="1" bestFit="1" customWidth="1"/>
    <col min="11" max="1996" width="8.88671875" style="1"/>
    <col min="1997" max="1997" width="2.5546875" style="1" customWidth="1"/>
    <col min="1998" max="1999" width="8.88671875" style="1"/>
    <col min="2000" max="2000" width="2.33203125" style="1" customWidth="1"/>
    <col min="2001" max="16384" width="8.88671875" style="1"/>
  </cols>
  <sheetData>
    <row r="1" spans="2:15" s="2" customFormat="1" ht="13.8" thickBot="1" x14ac:dyDescent="0.3">
      <c r="B1" s="2" t="s">
        <v>10</v>
      </c>
      <c r="J1" s="2" t="s">
        <v>30</v>
      </c>
      <c r="K1" s="1"/>
      <c r="L1" s="1"/>
      <c r="M1" s="1"/>
      <c r="N1" s="1"/>
      <c r="O1" s="1"/>
    </row>
    <row r="2" spans="2:15" x14ac:dyDescent="0.25">
      <c r="B2" s="21" t="s">
        <v>0</v>
      </c>
      <c r="C2" s="22">
        <v>2015</v>
      </c>
      <c r="D2" s="22">
        <v>2016</v>
      </c>
      <c r="E2" s="22">
        <v>2017</v>
      </c>
      <c r="F2" s="23">
        <v>2018</v>
      </c>
      <c r="G2" s="23">
        <v>2019</v>
      </c>
      <c r="H2" s="24">
        <v>2020</v>
      </c>
      <c r="J2" s="75"/>
      <c r="K2" s="76">
        <v>2016</v>
      </c>
      <c r="L2" s="76">
        <v>2017</v>
      </c>
      <c r="M2" s="76">
        <v>2018</v>
      </c>
      <c r="N2" s="76">
        <v>2019</v>
      </c>
      <c r="O2" s="77">
        <v>2020</v>
      </c>
    </row>
    <row r="3" spans="2:15" ht="13.8" thickBot="1" x14ac:dyDescent="0.3">
      <c r="B3" s="25" t="s">
        <v>1</v>
      </c>
      <c r="C3" s="8">
        <v>1045</v>
      </c>
      <c r="D3" s="9">
        <v>1077</v>
      </c>
      <c r="E3" s="8">
        <v>1109</v>
      </c>
      <c r="F3" s="10">
        <v>1142</v>
      </c>
      <c r="G3" s="11">
        <v>1176</v>
      </c>
      <c r="H3" s="26">
        <v>1212</v>
      </c>
      <c r="J3" s="36" t="s">
        <v>24</v>
      </c>
      <c r="K3" s="71">
        <v>117</v>
      </c>
      <c r="L3" s="72">
        <v>121</v>
      </c>
      <c r="M3" s="71">
        <v>125</v>
      </c>
      <c r="N3" s="73">
        <v>129</v>
      </c>
      <c r="O3" s="78">
        <v>133</v>
      </c>
    </row>
    <row r="4" spans="2:15" ht="13.8" thickTop="1" x14ac:dyDescent="0.25">
      <c r="B4" s="27" t="s">
        <v>2</v>
      </c>
      <c r="C4" s="28">
        <f>-(C3*60%)</f>
        <v>-627</v>
      </c>
      <c r="D4" s="28">
        <f t="shared" ref="D4:H4" si="0">-(D3*60%)</f>
        <v>-646.19999999999993</v>
      </c>
      <c r="E4" s="7">
        <f t="shared" si="0"/>
        <v>-665.4</v>
      </c>
      <c r="F4" s="29">
        <f t="shared" si="0"/>
        <v>-685.19999999999993</v>
      </c>
      <c r="G4" s="30">
        <f t="shared" si="0"/>
        <v>-705.6</v>
      </c>
      <c r="H4" s="31">
        <f t="shared" si="0"/>
        <v>-727.19999999999993</v>
      </c>
      <c r="J4" s="79" t="s">
        <v>25</v>
      </c>
      <c r="K4" s="70">
        <f>-D5</f>
        <v>235</v>
      </c>
      <c r="L4" s="70">
        <f>-E5</f>
        <v>242</v>
      </c>
      <c r="M4" s="70">
        <f>-F5</f>
        <v>248</v>
      </c>
      <c r="N4" s="70">
        <f>-G5</f>
        <v>255</v>
      </c>
      <c r="O4" s="80">
        <f>-H5</f>
        <v>262</v>
      </c>
    </row>
    <row r="5" spans="2:15" x14ac:dyDescent="0.25">
      <c r="B5" s="32" t="s">
        <v>3</v>
      </c>
      <c r="C5" s="12">
        <v>-229</v>
      </c>
      <c r="D5" s="13">
        <v>-235</v>
      </c>
      <c r="E5" s="12">
        <v>-242</v>
      </c>
      <c r="F5" s="14">
        <v>-248</v>
      </c>
      <c r="G5" s="15">
        <v>-255</v>
      </c>
      <c r="H5" s="33">
        <v>-262</v>
      </c>
      <c r="J5" s="27" t="s">
        <v>26</v>
      </c>
      <c r="K5" s="69">
        <v>-168</v>
      </c>
      <c r="L5" s="70">
        <v>-177</v>
      </c>
      <c r="M5" s="69">
        <f>F23</f>
        <v>-184.625</v>
      </c>
      <c r="N5" s="69">
        <f>G23</f>
        <v>-192.625</v>
      </c>
      <c r="O5" s="81">
        <f>H23</f>
        <v>-200.5</v>
      </c>
    </row>
    <row r="6" spans="2:15" ht="13.8" thickBot="1" x14ac:dyDescent="0.3">
      <c r="B6" s="27" t="s">
        <v>4</v>
      </c>
      <c r="C6" s="16">
        <f>SUM(C3:C5)</f>
        <v>189</v>
      </c>
      <c r="D6" s="16">
        <f t="shared" ref="D6:H6" si="1">SUM(D3:D5)</f>
        <v>195.80000000000007</v>
      </c>
      <c r="E6" s="16">
        <f t="shared" si="1"/>
        <v>201.60000000000002</v>
      </c>
      <c r="F6" s="16">
        <f t="shared" si="1"/>
        <v>208.80000000000007</v>
      </c>
      <c r="G6" s="16">
        <f t="shared" si="1"/>
        <v>215.39999999999998</v>
      </c>
      <c r="H6" s="34">
        <f t="shared" si="1"/>
        <v>222.80000000000007</v>
      </c>
      <c r="J6" s="36" t="s">
        <v>27</v>
      </c>
      <c r="K6" s="71">
        <f>SUM(K3:K5)</f>
        <v>184</v>
      </c>
      <c r="L6" s="71">
        <f>SUM(L3:L5)</f>
        <v>186</v>
      </c>
      <c r="M6" s="71">
        <f t="shared" ref="M6:O6" si="2">SUM(M3:M5)</f>
        <v>188.375</v>
      </c>
      <c r="N6" s="71">
        <f t="shared" si="2"/>
        <v>191.375</v>
      </c>
      <c r="O6" s="78">
        <f t="shared" si="2"/>
        <v>194.5</v>
      </c>
    </row>
    <row r="7" spans="2:15" ht="13.8" thickTop="1" x14ac:dyDescent="0.25">
      <c r="B7" s="27" t="s">
        <v>5</v>
      </c>
      <c r="C7" s="7">
        <f t="shared" ref="C7:H7" si="3">-C6*40%</f>
        <v>-75.600000000000009</v>
      </c>
      <c r="D7" s="7">
        <f t="shared" si="3"/>
        <v>-78.320000000000036</v>
      </c>
      <c r="E7" s="7">
        <f t="shared" si="3"/>
        <v>-80.640000000000015</v>
      </c>
      <c r="F7" s="7">
        <f t="shared" si="3"/>
        <v>-83.520000000000039</v>
      </c>
      <c r="G7" s="7">
        <f t="shared" si="3"/>
        <v>-86.16</v>
      </c>
      <c r="H7" s="35">
        <f t="shared" si="3"/>
        <v>-89.120000000000033</v>
      </c>
      <c r="J7" s="82" t="s">
        <v>28</v>
      </c>
      <c r="K7" s="74">
        <v>0.32700000000000001</v>
      </c>
      <c r="L7" s="74">
        <v>0.32800000000000001</v>
      </c>
      <c r="M7" s="85">
        <f>F13</f>
        <v>0.32910683012259201</v>
      </c>
      <c r="N7" s="85">
        <f>G13</f>
        <v>0.32969387755102036</v>
      </c>
      <c r="O7" s="86">
        <f>H13</f>
        <v>0.33089108910891096</v>
      </c>
    </row>
    <row r="8" spans="2:15" ht="13.8" thickBot="1" x14ac:dyDescent="0.3">
      <c r="B8" s="36" t="s">
        <v>11</v>
      </c>
      <c r="C8" s="17">
        <f t="shared" ref="C8:H8" si="4">SUM(C6:C7)</f>
        <v>113.39999999999999</v>
      </c>
      <c r="D8" s="17">
        <f t="shared" si="4"/>
        <v>117.48000000000003</v>
      </c>
      <c r="E8" s="17">
        <f t="shared" si="4"/>
        <v>120.96000000000001</v>
      </c>
      <c r="F8" s="17">
        <f t="shared" si="4"/>
        <v>125.28000000000003</v>
      </c>
      <c r="G8" s="17">
        <f t="shared" si="4"/>
        <v>129.23999999999998</v>
      </c>
      <c r="H8" s="37">
        <f t="shared" si="4"/>
        <v>133.68000000000004</v>
      </c>
      <c r="J8" s="44" t="s">
        <v>29</v>
      </c>
      <c r="K8" s="83">
        <v>0.104</v>
      </c>
      <c r="L8" s="84">
        <v>0.10100000000000001</v>
      </c>
      <c r="M8" s="87">
        <f>M6/F29</f>
        <v>9.8058778874308639E-2</v>
      </c>
      <c r="N8" s="87">
        <f>N6/G29</f>
        <v>9.5909290233665345E-2</v>
      </c>
      <c r="O8" s="88">
        <f>O6/H29</f>
        <v>9.3984054119352498E-2</v>
      </c>
    </row>
    <row r="9" spans="2:15" ht="13.8" thickTop="1" x14ac:dyDescent="0.25">
      <c r="B9" s="27"/>
      <c r="C9" s="3"/>
      <c r="D9" s="4"/>
      <c r="E9" s="3"/>
      <c r="F9" s="5"/>
      <c r="G9" s="6"/>
      <c r="H9" s="38"/>
    </row>
    <row r="10" spans="2:15" x14ac:dyDescent="0.25">
      <c r="B10" s="39" t="s">
        <v>6</v>
      </c>
      <c r="C10" s="18">
        <v>2015</v>
      </c>
      <c r="D10" s="18">
        <v>2016</v>
      </c>
      <c r="E10" s="18">
        <v>2017</v>
      </c>
      <c r="F10" s="19">
        <v>2018</v>
      </c>
      <c r="G10" s="19">
        <v>2019</v>
      </c>
      <c r="H10" s="40">
        <v>2020</v>
      </c>
    </row>
    <row r="11" spans="2:15" ht="13.8" thickBot="1" x14ac:dyDescent="0.3">
      <c r="B11" s="41" t="s">
        <v>7</v>
      </c>
      <c r="C11" s="47">
        <f t="shared" ref="C11:H11" si="5">C3/3</f>
        <v>348.33333333333331</v>
      </c>
      <c r="D11" s="47">
        <f t="shared" si="5"/>
        <v>359</v>
      </c>
      <c r="E11" s="48">
        <f t="shared" si="5"/>
        <v>369.66666666666669</v>
      </c>
      <c r="F11" s="48">
        <f t="shared" si="5"/>
        <v>380.66666666666669</v>
      </c>
      <c r="G11" s="48">
        <f t="shared" si="5"/>
        <v>392</v>
      </c>
      <c r="H11" s="49">
        <f t="shared" si="5"/>
        <v>404</v>
      </c>
    </row>
    <row r="12" spans="2:15" ht="13.8" thickTop="1" x14ac:dyDescent="0.25">
      <c r="B12" s="42" t="s">
        <v>8</v>
      </c>
      <c r="C12" s="20">
        <f t="shared" ref="C12:H12" si="6">C8/C3</f>
        <v>0.10851674641148325</v>
      </c>
      <c r="D12" s="20">
        <f t="shared" si="6"/>
        <v>0.10908077994428972</v>
      </c>
      <c r="E12" s="20">
        <f t="shared" si="6"/>
        <v>0.10907123534715961</v>
      </c>
      <c r="F12" s="20">
        <f t="shared" si="6"/>
        <v>0.10970227670753067</v>
      </c>
      <c r="G12" s="20">
        <f t="shared" si="6"/>
        <v>0.10989795918367345</v>
      </c>
      <c r="H12" s="43">
        <f t="shared" si="6"/>
        <v>0.11029702970297033</v>
      </c>
    </row>
    <row r="13" spans="2:15" ht="13.8" thickBot="1" x14ac:dyDescent="0.3">
      <c r="B13" s="44" t="s">
        <v>9</v>
      </c>
      <c r="C13" s="45">
        <f>C8/C11</f>
        <v>0.32555023923444976</v>
      </c>
      <c r="D13" s="45">
        <f t="shared" ref="D13:H13" si="7">D8/D11</f>
        <v>0.32724233983286916</v>
      </c>
      <c r="E13" s="45">
        <f t="shared" si="7"/>
        <v>0.32721370604147881</v>
      </c>
      <c r="F13" s="45">
        <f t="shared" si="7"/>
        <v>0.32910683012259201</v>
      </c>
      <c r="G13" s="45">
        <f t="shared" si="7"/>
        <v>0.32969387755102036</v>
      </c>
      <c r="H13" s="46">
        <f t="shared" si="7"/>
        <v>0.33089108910891096</v>
      </c>
    </row>
    <row r="14" spans="2:15" ht="13.8" thickBot="1" x14ac:dyDescent="0.3">
      <c r="J14" s="2" t="s">
        <v>43</v>
      </c>
    </row>
    <row r="15" spans="2:15" ht="13.8" thickBot="1" x14ac:dyDescent="0.3">
      <c r="B15" s="51" t="s">
        <v>12</v>
      </c>
      <c r="C15" s="51"/>
      <c r="D15" s="51"/>
      <c r="E15" s="51"/>
      <c r="F15" s="51"/>
      <c r="G15" s="51"/>
      <c r="H15" s="51"/>
      <c r="J15" s="75" t="s">
        <v>32</v>
      </c>
      <c r="K15" s="96">
        <v>2016</v>
      </c>
      <c r="L15" s="96">
        <v>2017</v>
      </c>
      <c r="M15" s="96">
        <v>2018</v>
      </c>
      <c r="N15" s="96">
        <v>2019</v>
      </c>
      <c r="O15" s="97">
        <v>2020</v>
      </c>
    </row>
    <row r="16" spans="2:15" x14ac:dyDescent="0.25">
      <c r="B16" s="21" t="s">
        <v>13</v>
      </c>
      <c r="C16" s="66">
        <v>1995</v>
      </c>
      <c r="D16" s="66">
        <v>1996</v>
      </c>
      <c r="E16" s="66">
        <v>1997</v>
      </c>
      <c r="F16" s="67">
        <v>2018</v>
      </c>
      <c r="G16" s="67">
        <v>2019</v>
      </c>
      <c r="H16" s="68">
        <v>2020</v>
      </c>
      <c r="I16" s="51"/>
      <c r="J16" s="98" t="s">
        <v>33</v>
      </c>
      <c r="K16" s="91">
        <f>K3</f>
        <v>117</v>
      </c>
      <c r="L16" s="91">
        <f>L3</f>
        <v>121</v>
      </c>
      <c r="M16" s="91">
        <f>M3</f>
        <v>125</v>
      </c>
      <c r="N16" s="91">
        <f>N3</f>
        <v>129</v>
      </c>
      <c r="O16" s="99">
        <f>O3</f>
        <v>133</v>
      </c>
    </row>
    <row r="17" spans="2:15" x14ac:dyDescent="0.25">
      <c r="B17" s="25" t="s">
        <v>14</v>
      </c>
      <c r="C17" s="52">
        <v>10</v>
      </c>
      <c r="D17" s="52">
        <v>22</v>
      </c>
      <c r="E17" s="52">
        <v>43</v>
      </c>
      <c r="F17" s="52">
        <f>F3</f>
        <v>1142</v>
      </c>
      <c r="G17" s="52">
        <f>G3</f>
        <v>1176</v>
      </c>
      <c r="H17" s="57">
        <f>H3</f>
        <v>1212</v>
      </c>
      <c r="J17" s="100" t="s">
        <v>34</v>
      </c>
      <c r="K17" s="92"/>
      <c r="L17" s="92">
        <v>37</v>
      </c>
      <c r="M17" s="92">
        <v>38</v>
      </c>
      <c r="N17" s="92">
        <v>39</v>
      </c>
      <c r="O17" s="101">
        <v>40</v>
      </c>
    </row>
    <row r="18" spans="2:15" x14ac:dyDescent="0.25">
      <c r="B18" s="27" t="s">
        <v>15</v>
      </c>
      <c r="C18" s="54">
        <v>-22</v>
      </c>
      <c r="D18" s="54">
        <v>-24</v>
      </c>
      <c r="E18" s="54">
        <v>-29</v>
      </c>
      <c r="F18" s="54">
        <f>F5</f>
        <v>-248</v>
      </c>
      <c r="G18" s="54">
        <f>G5</f>
        <v>-255</v>
      </c>
      <c r="H18" s="58">
        <f>H5</f>
        <v>-262</v>
      </c>
      <c r="J18" s="102" t="s">
        <v>35</v>
      </c>
      <c r="K18" s="103"/>
      <c r="L18" s="103">
        <f>SUM(L16:L17)</f>
        <v>158</v>
      </c>
      <c r="M18" s="103">
        <f t="shared" ref="M18:O18" si="8">SUM(M16:M17)</f>
        <v>163</v>
      </c>
      <c r="N18" s="103">
        <f t="shared" si="8"/>
        <v>168</v>
      </c>
      <c r="O18" s="104">
        <f t="shared" si="8"/>
        <v>173</v>
      </c>
    </row>
    <row r="19" spans="2:15" x14ac:dyDescent="0.25">
      <c r="B19" s="27"/>
      <c r="C19" s="54"/>
      <c r="D19" s="54"/>
      <c r="E19" s="54"/>
      <c r="F19" s="54"/>
      <c r="G19" s="54"/>
      <c r="H19" s="58"/>
      <c r="J19" s="105" t="s">
        <v>36</v>
      </c>
      <c r="K19" s="106"/>
      <c r="L19" s="106">
        <v>-48</v>
      </c>
      <c r="M19" s="106">
        <v>-49</v>
      </c>
      <c r="N19" s="106">
        <v>-51</v>
      </c>
      <c r="O19" s="107">
        <v>-52</v>
      </c>
    </row>
    <row r="20" spans="2:15" ht="13.8" thickBot="1" x14ac:dyDescent="0.3">
      <c r="B20" s="59" t="s">
        <v>22</v>
      </c>
      <c r="C20" s="54"/>
      <c r="D20" s="54"/>
      <c r="E20" s="54"/>
      <c r="F20" s="54"/>
      <c r="G20" s="54"/>
      <c r="H20" s="58"/>
      <c r="J20" s="108" t="s">
        <v>37</v>
      </c>
      <c r="K20" s="95"/>
      <c r="L20" s="95">
        <f>SUM(L18:L19)</f>
        <v>110</v>
      </c>
      <c r="M20" s="95">
        <f t="shared" ref="M20:O20" si="9">SUM(M18:M19)</f>
        <v>114</v>
      </c>
      <c r="N20" s="95">
        <f t="shared" si="9"/>
        <v>117</v>
      </c>
      <c r="O20" s="109">
        <f t="shared" si="9"/>
        <v>121</v>
      </c>
    </row>
    <row r="21" spans="2:15" ht="13.8" thickTop="1" x14ac:dyDescent="0.25">
      <c r="B21" s="27" t="s">
        <v>23</v>
      </c>
      <c r="C21" s="54">
        <v>0</v>
      </c>
      <c r="D21" s="54">
        <v>22</v>
      </c>
      <c r="E21" s="54">
        <v>44</v>
      </c>
      <c r="F21" s="54">
        <v>1477</v>
      </c>
      <c r="G21" s="54">
        <v>1541</v>
      </c>
      <c r="H21" s="58">
        <v>1604</v>
      </c>
      <c r="J21" s="110"/>
      <c r="O21" s="111"/>
    </row>
    <row r="22" spans="2:15" x14ac:dyDescent="0.25">
      <c r="B22" s="27" t="s">
        <v>15</v>
      </c>
      <c r="C22" s="54">
        <v>22</v>
      </c>
      <c r="D22" s="54">
        <v>24</v>
      </c>
      <c r="E22" s="54">
        <v>29</v>
      </c>
      <c r="F22" s="54">
        <f>-F18</f>
        <v>248</v>
      </c>
      <c r="G22" s="54">
        <f>-G18</f>
        <v>255</v>
      </c>
      <c r="H22" s="58">
        <f>-H18</f>
        <v>262</v>
      </c>
      <c r="J22" s="112" t="s">
        <v>38</v>
      </c>
      <c r="K22" s="93"/>
      <c r="L22" s="93">
        <v>2017</v>
      </c>
      <c r="M22" s="93">
        <v>2018</v>
      </c>
      <c r="N22" s="93">
        <v>2019</v>
      </c>
      <c r="O22" s="113">
        <v>2020</v>
      </c>
    </row>
    <row r="23" spans="2:15" x14ac:dyDescent="0.25">
      <c r="B23" s="32" t="s">
        <v>16</v>
      </c>
      <c r="C23" s="55">
        <v>0</v>
      </c>
      <c r="D23" s="55">
        <v>-3</v>
      </c>
      <c r="E23" s="55">
        <v>-5</v>
      </c>
      <c r="F23" s="50">
        <f>-F21/8</f>
        <v>-184.625</v>
      </c>
      <c r="G23" s="50">
        <f>-G21/8</f>
        <v>-192.625</v>
      </c>
      <c r="H23" s="60">
        <f>-H21/8</f>
        <v>-200.5</v>
      </c>
      <c r="J23" s="114" t="s">
        <v>39</v>
      </c>
      <c r="K23" s="94"/>
      <c r="L23" s="94">
        <f>L6</f>
        <v>186</v>
      </c>
      <c r="M23" s="94">
        <f>M6</f>
        <v>188.375</v>
      </c>
      <c r="N23" s="94">
        <f>N6</f>
        <v>191.375</v>
      </c>
      <c r="O23" s="115">
        <f>O6</f>
        <v>194.5</v>
      </c>
    </row>
    <row r="24" spans="2:15" x14ac:dyDescent="0.25">
      <c r="B24" s="27" t="s">
        <v>17</v>
      </c>
      <c r="C24" s="54">
        <f t="shared" ref="C24:H24" si="10">SUM(C21:C23)</f>
        <v>22</v>
      </c>
      <c r="D24" s="54">
        <f t="shared" si="10"/>
        <v>43</v>
      </c>
      <c r="E24" s="54">
        <f t="shared" si="10"/>
        <v>68</v>
      </c>
      <c r="F24" s="53">
        <f t="shared" si="10"/>
        <v>1540.375</v>
      </c>
      <c r="G24" s="53">
        <f t="shared" si="10"/>
        <v>1603.375</v>
      </c>
      <c r="H24" s="61">
        <f t="shared" si="10"/>
        <v>1665.5</v>
      </c>
      <c r="J24" s="42" t="s">
        <v>34</v>
      </c>
      <c r="K24" s="116"/>
      <c r="L24" s="116">
        <f>L17</f>
        <v>37</v>
      </c>
      <c r="M24" s="116">
        <f t="shared" ref="M24:O24" si="11">M17</f>
        <v>38</v>
      </c>
      <c r="N24" s="116">
        <f t="shared" si="11"/>
        <v>39</v>
      </c>
      <c r="O24" s="117">
        <f t="shared" si="11"/>
        <v>40</v>
      </c>
    </row>
    <row r="25" spans="2:15" x14ac:dyDescent="0.25">
      <c r="B25" s="27"/>
      <c r="C25" s="54"/>
      <c r="D25" s="54"/>
      <c r="E25" s="54"/>
      <c r="F25" s="54"/>
      <c r="G25" s="54"/>
      <c r="H25" s="58"/>
      <c r="J25" s="100" t="s">
        <v>31</v>
      </c>
      <c r="K25" s="89"/>
      <c r="L25" s="90">
        <f>-L5</f>
        <v>177</v>
      </c>
      <c r="M25" s="90">
        <f>-M5</f>
        <v>184.625</v>
      </c>
      <c r="N25" s="90">
        <f>-N5</f>
        <v>192.625</v>
      </c>
      <c r="O25" s="118">
        <f>-O5</f>
        <v>200.5</v>
      </c>
    </row>
    <row r="26" spans="2:15" x14ac:dyDescent="0.25">
      <c r="B26" s="39" t="s">
        <v>18</v>
      </c>
      <c r="C26" s="56">
        <v>1995</v>
      </c>
      <c r="D26" s="56">
        <v>1996</v>
      </c>
      <c r="E26" s="56">
        <v>1997</v>
      </c>
      <c r="F26" s="19">
        <v>2018</v>
      </c>
      <c r="G26" s="19">
        <v>2019</v>
      </c>
      <c r="H26" s="40">
        <v>2020</v>
      </c>
      <c r="J26" s="42" t="s">
        <v>35</v>
      </c>
      <c r="K26" s="116"/>
      <c r="L26" s="116">
        <f>SUM(L23:L25)</f>
        <v>400</v>
      </c>
      <c r="M26" s="116">
        <f>SUM(M23:M25)</f>
        <v>411</v>
      </c>
      <c r="N26" s="116">
        <f>SUM(N23:N25)</f>
        <v>423</v>
      </c>
      <c r="O26" s="117">
        <f>SUM(O23:O25)</f>
        <v>435</v>
      </c>
    </row>
    <row r="27" spans="2:15" x14ac:dyDescent="0.25">
      <c r="B27" s="62" t="s">
        <v>19</v>
      </c>
      <c r="C27" s="53">
        <v>3</v>
      </c>
      <c r="D27" s="53">
        <v>7</v>
      </c>
      <c r="E27" s="53">
        <v>14</v>
      </c>
      <c r="F27" s="53">
        <f>F11</f>
        <v>380.66666666666669</v>
      </c>
      <c r="G27" s="53">
        <f>G11</f>
        <v>392</v>
      </c>
      <c r="H27" s="61">
        <f>H11</f>
        <v>404</v>
      </c>
      <c r="J27" s="42" t="s">
        <v>40</v>
      </c>
      <c r="K27" s="119"/>
      <c r="L27" s="119">
        <f>L19</f>
        <v>-48</v>
      </c>
      <c r="M27" s="119">
        <f t="shared" ref="M27:O27" si="12">M19</f>
        <v>-49</v>
      </c>
      <c r="N27" s="119">
        <f t="shared" si="12"/>
        <v>-51</v>
      </c>
      <c r="O27" s="120">
        <f t="shared" si="12"/>
        <v>-52</v>
      </c>
    </row>
    <row r="28" spans="2:15" x14ac:dyDescent="0.25">
      <c r="B28" s="27" t="s">
        <v>20</v>
      </c>
      <c r="C28" s="54">
        <v>22</v>
      </c>
      <c r="D28" s="54">
        <v>44</v>
      </c>
      <c r="E28" s="54">
        <v>67</v>
      </c>
      <c r="F28" s="54">
        <f>F24</f>
        <v>1540.375</v>
      </c>
      <c r="G28" s="54">
        <f>G24</f>
        <v>1603.375</v>
      </c>
      <c r="H28" s="58">
        <f>H24</f>
        <v>1665.5</v>
      </c>
      <c r="J28" s="105" t="s">
        <v>41</v>
      </c>
      <c r="K28" s="121"/>
      <c r="L28" s="122">
        <v>-242</v>
      </c>
      <c r="M28" s="122">
        <f>-F22</f>
        <v>-248</v>
      </c>
      <c r="N28" s="122">
        <f>-G22</f>
        <v>-255</v>
      </c>
      <c r="O28" s="123">
        <f>-H22</f>
        <v>-262</v>
      </c>
    </row>
    <row r="29" spans="2:15" ht="13.8" thickBot="1" x14ac:dyDescent="0.3">
      <c r="B29" s="63" t="s">
        <v>21</v>
      </c>
      <c r="C29" s="64">
        <v>25</v>
      </c>
      <c r="D29" s="64">
        <v>51</v>
      </c>
      <c r="E29" s="64">
        <v>81</v>
      </c>
      <c r="F29" s="64">
        <f>SUM(F27:F28)</f>
        <v>1921.0416666666667</v>
      </c>
      <c r="G29" s="64">
        <f>SUM(G27:G28)</f>
        <v>1995.375</v>
      </c>
      <c r="H29" s="65">
        <f>SUM(H27:H28)</f>
        <v>2069.5</v>
      </c>
      <c r="J29" s="124" t="s">
        <v>42</v>
      </c>
      <c r="K29" s="125"/>
      <c r="L29" s="125">
        <f>SUM(L26:L28)</f>
        <v>110</v>
      </c>
      <c r="M29" s="125">
        <f t="shared" ref="M29:O29" si="13">SUM(M26:M28)</f>
        <v>114</v>
      </c>
      <c r="N29" s="125">
        <f t="shared" si="13"/>
        <v>117</v>
      </c>
      <c r="O29" s="126">
        <f t="shared" si="13"/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PharmaCo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Shota Modebadze</dc:creator>
  <cp:lastModifiedBy>Shota Modebadze</cp:lastModifiedBy>
  <dcterms:created xsi:type="dcterms:W3CDTF">2015-06-05T18:17:20Z</dcterms:created>
  <dcterms:modified xsi:type="dcterms:W3CDTF">2024-06-17T07:33:55Z</dcterms:modified>
</cp:coreProperties>
</file>