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Book - Valuation Mcnz/"/>
    </mc:Choice>
  </mc:AlternateContent>
  <xr:revisionPtr revIDLastSave="139" documentId="11_47CE1DB6F76103539E5B18AF57E2F8521A1ED062" xr6:coauthVersionLast="47" xr6:coauthVersionMax="47" xr10:uidLastSave="{FE15136B-EA8B-4C2B-9A85-D9E1164C799F}"/>
  <bookViews>
    <workbookView xWindow="5976" yWindow="828" windowWidth="15660" windowHeight="8880" xr2:uid="{00000000-000D-0000-FFFF-FFFF00000000}"/>
  </bookViews>
  <sheets>
    <sheet name="EPvsRO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/>
  <c r="G25" i="1"/>
  <c r="H25" i="1"/>
  <c r="D25" i="1"/>
  <c r="D27" i="1" s="1"/>
  <c r="E25" i="1"/>
  <c r="F25" i="1"/>
  <c r="F27" i="1" s="1"/>
  <c r="E27" i="1"/>
  <c r="D26" i="1"/>
  <c r="E26" i="1"/>
  <c r="F26" i="1"/>
  <c r="C26" i="1"/>
  <c r="C27" i="1" s="1"/>
  <c r="C25" i="1"/>
  <c r="C22" i="1"/>
  <c r="D22" i="1"/>
  <c r="E22" i="1"/>
  <c r="F22" i="1"/>
  <c r="G22" i="1"/>
  <c r="H22" i="1"/>
  <c r="E21" i="1"/>
  <c r="D21" i="1"/>
  <c r="C21" i="1"/>
  <c r="E20" i="1"/>
  <c r="F20" i="1"/>
  <c r="G20" i="1"/>
  <c r="H20" i="1"/>
  <c r="D20" i="1"/>
  <c r="C20" i="1"/>
  <c r="G16" i="1"/>
  <c r="F16" i="1"/>
  <c r="G15" i="1"/>
  <c r="G17" i="1" s="1"/>
  <c r="H15" i="1"/>
  <c r="H17" i="1" s="1"/>
  <c r="D12" i="1"/>
  <c r="D16" i="1" s="1"/>
  <c r="E12" i="1"/>
  <c r="E16" i="1" s="1"/>
  <c r="F12" i="1"/>
  <c r="G12" i="1"/>
  <c r="H12" i="1"/>
  <c r="H16" i="1" s="1"/>
  <c r="C12" i="1"/>
  <c r="C7" i="1"/>
  <c r="C15" i="1" s="1"/>
  <c r="C17" i="1" s="1"/>
  <c r="D7" i="1"/>
  <c r="D15" i="1" s="1"/>
  <c r="E7" i="1"/>
  <c r="E15" i="1" s="1"/>
  <c r="F7" i="1"/>
  <c r="F15" i="1" s="1"/>
  <c r="F17" i="1" s="1"/>
  <c r="G7" i="1"/>
  <c r="H7" i="1"/>
  <c r="E17" i="1" l="1"/>
  <c r="D17" i="1"/>
</calcChain>
</file>

<file path=xl/sharedStrings.xml><?xml version="1.0" encoding="utf-8"?>
<sst xmlns="http://schemas.openxmlformats.org/spreadsheetml/2006/main" count="22" uniqueCount="17">
  <si>
    <t>NOPAT</t>
  </si>
  <si>
    <t>Revenues</t>
  </si>
  <si>
    <t>Cost of goods sold</t>
  </si>
  <si>
    <t>SG&amp;A</t>
  </si>
  <si>
    <t>Operating taxes</t>
  </si>
  <si>
    <t>Invested capital</t>
  </si>
  <si>
    <t>Net working capital</t>
  </si>
  <si>
    <t>Net PP&amp;E</t>
  </si>
  <si>
    <t>Free cash flow</t>
  </si>
  <si>
    <t>Net investments</t>
  </si>
  <si>
    <t>Free cashf low</t>
  </si>
  <si>
    <r>
      <rPr>
        <b/>
        <sz val="10"/>
        <rFont val="Cambria"/>
        <family val="1"/>
        <charset val="204"/>
        <scheme val="major"/>
      </rPr>
      <t xml:space="preserve">Key value drivers, </t>
    </r>
    <r>
      <rPr>
        <sz val="10"/>
        <rFont val="Cambria"/>
        <family val="1"/>
        <charset val="204"/>
        <scheme val="major"/>
      </rPr>
      <t>%</t>
    </r>
  </si>
  <si>
    <t>NOPAT/revenues</t>
  </si>
  <si>
    <t>Invested capital/revenues</t>
  </si>
  <si>
    <t>ROIC</t>
  </si>
  <si>
    <t>Economic profit</t>
  </si>
  <si>
    <t>CapitaIcharge (at 10% WACC)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</si>
</sst>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;###0"/>
    <numFmt numFmtId="165" formatCode="###0.0;###0.0"/>
    <numFmt numFmtId="166" formatCode="###0.0_);\(###0.0\)"/>
    <numFmt numFmtId="167" formatCode="_(* #,##0.0_);_(* \(#,##0.0\);_(* &quot;-&quot;??_);_(@_)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7C7777"/>
      </top>
      <bottom/>
      <diagonal/>
    </border>
    <border>
      <left/>
      <right/>
      <top style="thin">
        <color rgb="FF3B3B3B"/>
      </top>
      <bottom/>
      <diagonal/>
    </border>
    <border>
      <left/>
      <right/>
      <top style="thin">
        <color rgb="FF34343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7" fontId="3" fillId="0" borderId="0" xfId="1" applyNumberFormat="1" applyFont="1" applyBorder="1" applyAlignment="1">
      <alignment horizontal="right" vertical="center" wrapText="1"/>
    </xf>
    <xf numFmtId="167" fontId="3" fillId="0" borderId="0" xfId="0" applyNumberFormat="1" applyFont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167" fontId="2" fillId="0" borderId="5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EPvsROIC!$B$22</c:f>
              <c:strCache>
                <c:ptCount val="1"/>
                <c:pt idx="0">
                  <c:v>ROIC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EPvsROIC!$C$22:$H$22</c:f>
              <c:numCache>
                <c:formatCode>_(* #,##0.0_);_(* \(#,##0.0\);_(* "-"??_);_(@_)</c:formatCode>
                <c:ptCount val="6"/>
                <c:pt idx="0">
                  <c:v>-650</c:v>
                </c:pt>
                <c:pt idx="1">
                  <c:v>1363.6363636363646</c:v>
                </c:pt>
                <c:pt idx="2">
                  <c:v>-920.00000000000045</c:v>
                </c:pt>
                <c:pt idx="3">
                  <c:v>186.76470588235284</c:v>
                </c:pt>
                <c:pt idx="4">
                  <c:v>315.90909090909059</c:v>
                </c:pt>
                <c:pt idx="5">
                  <c:v>655.00000000000034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D-4FE1-ABED-942A5927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16464"/>
        <c:axId val="1527916944"/>
      </c:lineChart>
      <c:lineChart>
        <c:grouping val="standard"/>
        <c:varyColors val="0"/>
        <c:ser>
          <c:idx val="1"/>
          <c:order val="1"/>
          <c:tx>
            <c:strRef>
              <c:f>EPvsROIC!$B$27</c:f>
              <c:strCache>
                <c:ptCount val="1"/>
                <c:pt idx="0">
                  <c:v>Economic profit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EPvsROIC!$C$27:$H$27</c:f>
              <c:numCache>
                <c:formatCode>###0.0;###0.0</c:formatCode>
                <c:ptCount val="6"/>
                <c:pt idx="0">
                  <c:v>13.2</c:v>
                </c:pt>
                <c:pt idx="1">
                  <c:v>14.890000000000008</c:v>
                </c:pt>
                <c:pt idx="2">
                  <c:v>13.950000000000006</c:v>
                </c:pt>
                <c:pt idx="3">
                  <c:v>12.019999999999992</c:v>
                </c:pt>
                <c:pt idx="4">
                  <c:v>13.5</c:v>
                </c:pt>
                <c:pt idx="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D-4FE1-ABED-942A5927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828608"/>
        <c:axId val="1568847808"/>
      </c:lineChart>
      <c:catAx>
        <c:axId val="1527916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916944"/>
        <c:crosses val="autoZero"/>
        <c:auto val="1"/>
        <c:lblAlgn val="ctr"/>
        <c:lblOffset val="100"/>
        <c:noMultiLvlLbl val="0"/>
      </c:catAx>
      <c:valAx>
        <c:axId val="152791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916464"/>
        <c:crosses val="autoZero"/>
        <c:crossBetween val="between"/>
      </c:valAx>
      <c:valAx>
        <c:axId val="1568847808"/>
        <c:scaling>
          <c:orientation val="minMax"/>
        </c:scaling>
        <c:delete val="0"/>
        <c:axPos val="r"/>
        <c:numFmt formatCode="###0.0;#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828608"/>
        <c:crosses val="max"/>
        <c:crossBetween val="between"/>
      </c:valAx>
      <c:catAx>
        <c:axId val="1568828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68847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198120</xdr:colOff>
      <xdr:row>1</xdr:row>
      <xdr:rowOff>140970</xdr:rowOff>
    </xdr:from>
    <xdr:to>
      <xdr:col>15</xdr:col>
      <xdr:colOff>289560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442F6-F63D-E08C-AEE7-3336407E5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showGridLines="0" tabSelected="1" topLeftCell="F17" workbookViewId="0">
      <selection activeCell="J24" sqref="J24"/>
    </sheetView>
  </sheetViews>
  <sheetFormatPr defaultColWidth="9.33203125" defaultRowHeight="13.2" x14ac:dyDescent="0.25"/>
  <cols>
    <col min="1" max="1" width="9.33203125" style="9"/>
    <col min="2" max="2" width="37.33203125" style="9" customWidth="1"/>
    <col min="3" max="8" width="12.5546875" style="9" customWidth="1"/>
    <col min="9" max="1995" width="9.33203125" style="9"/>
    <col min="1996" max="1996" width="2.33203125" style="9" customWidth="1"/>
    <col min="1997" max="1999" width="9.33203125" style="9"/>
    <col min="2000" max="2000" width="2.33203125" style="9" customWidth="1"/>
    <col min="2001" max="16384" width="9.33203125" style="9"/>
  </cols>
  <sheetData>
    <row r="1" spans="2:9" x14ac:dyDescent="0.25">
      <c r="C1" s="10"/>
      <c r="D1" s="10"/>
      <c r="E1" s="10"/>
      <c r="F1" s="10"/>
      <c r="G1" s="10"/>
      <c r="H1" s="10"/>
    </row>
    <row r="2" spans="2:9" x14ac:dyDescent="0.25">
      <c r="B2" s="7" t="s">
        <v>0</v>
      </c>
      <c r="C2" s="11">
        <v>2015</v>
      </c>
      <c r="D2" s="11">
        <v>2016</v>
      </c>
      <c r="E2" s="11">
        <v>2017</v>
      </c>
      <c r="F2" s="11">
        <v>2018</v>
      </c>
      <c r="G2" s="11">
        <v>2019</v>
      </c>
      <c r="H2" s="11">
        <v>2020</v>
      </c>
    </row>
    <row r="3" spans="2:9" x14ac:dyDescent="0.25">
      <c r="B3" s="1" t="s">
        <v>1</v>
      </c>
      <c r="C3" s="14">
        <v>200</v>
      </c>
      <c r="D3" s="14">
        <v>209</v>
      </c>
      <c r="E3" s="14">
        <v>212.1</v>
      </c>
      <c r="F3" s="14">
        <v>216.4</v>
      </c>
      <c r="G3" s="14">
        <v>214.2</v>
      </c>
      <c r="H3" s="14">
        <v>212.1</v>
      </c>
    </row>
    <row r="4" spans="2:9" ht="13.2" customHeight="1" x14ac:dyDescent="0.25">
      <c r="B4" s="1" t="s">
        <v>2</v>
      </c>
      <c r="C4" s="14">
        <v>-160</v>
      </c>
      <c r="D4" s="14">
        <v>-165.1</v>
      </c>
      <c r="E4" s="14">
        <v>-169.7</v>
      </c>
      <c r="F4" s="14">
        <v>-175.3</v>
      </c>
      <c r="G4" s="14">
        <v>-171.4</v>
      </c>
      <c r="H4" s="14">
        <v>-170.7</v>
      </c>
    </row>
    <row r="5" spans="2:9" ht="13.2" customHeight="1" x14ac:dyDescent="0.25">
      <c r="B5" s="1" t="s">
        <v>3</v>
      </c>
      <c r="C5" s="14">
        <v>-20</v>
      </c>
      <c r="D5" s="14">
        <v>-20.9</v>
      </c>
      <c r="E5" s="14">
        <v>-21.2</v>
      </c>
      <c r="F5" s="14">
        <v>-21.6</v>
      </c>
      <c r="G5" s="14">
        <v>-21.4</v>
      </c>
      <c r="H5" s="14">
        <v>-21.2</v>
      </c>
    </row>
    <row r="6" spans="2:9" ht="13.2" customHeight="1" x14ac:dyDescent="0.25">
      <c r="B6" s="1" t="s">
        <v>4</v>
      </c>
      <c r="C6" s="14">
        <v>-7</v>
      </c>
      <c r="D6" s="14">
        <v>-8</v>
      </c>
      <c r="E6" s="14">
        <v>-7.4</v>
      </c>
      <c r="F6" s="14">
        <v>-6.8</v>
      </c>
      <c r="G6" s="14">
        <v>-7.5</v>
      </c>
      <c r="H6" s="14">
        <v>-7.1</v>
      </c>
    </row>
    <row r="7" spans="2:9" ht="13.8" thickBot="1" x14ac:dyDescent="0.3">
      <c r="B7" s="16" t="s">
        <v>0</v>
      </c>
      <c r="C7" s="17">
        <f>SUM(C3:C6)</f>
        <v>13</v>
      </c>
      <c r="D7" s="17">
        <f>SUM(D3:D6)</f>
        <v>15.000000000000007</v>
      </c>
      <c r="E7" s="17">
        <f t="shared" ref="E7:H7" si="0">SUM(E3:E6)</f>
        <v>13.800000000000006</v>
      </c>
      <c r="F7" s="17">
        <f t="shared" si="0"/>
        <v>12.699999999999992</v>
      </c>
      <c r="G7" s="17">
        <f t="shared" si="0"/>
        <v>13.899999999999984</v>
      </c>
      <c r="H7" s="17">
        <f t="shared" si="0"/>
        <v>13.100000000000007</v>
      </c>
      <c r="I7" s="15"/>
    </row>
    <row r="8" spans="2:9" ht="13.8" thickTop="1" x14ac:dyDescent="0.25">
      <c r="B8" s="1"/>
      <c r="C8" s="8"/>
      <c r="D8" s="8"/>
      <c r="E8" s="8"/>
      <c r="F8" s="8"/>
      <c r="G8" s="8"/>
      <c r="H8" s="8"/>
    </row>
    <row r="9" spans="2:9" x14ac:dyDescent="0.25">
      <c r="B9" s="7" t="s">
        <v>5</v>
      </c>
      <c r="C9" s="11">
        <v>2015</v>
      </c>
      <c r="D9" s="11">
        <v>2016</v>
      </c>
      <c r="E9" s="11">
        <v>2017</v>
      </c>
      <c r="F9" s="11">
        <v>2018</v>
      </c>
      <c r="G9" s="11">
        <v>2019</v>
      </c>
      <c r="H9" s="11">
        <v>2020</v>
      </c>
    </row>
    <row r="10" spans="2:9" ht="13.2" customHeight="1" x14ac:dyDescent="0.25">
      <c r="B10" s="2" t="s">
        <v>6</v>
      </c>
      <c r="C10" s="14">
        <v>-12</v>
      </c>
      <c r="D10" s="14">
        <v>-8.4</v>
      </c>
      <c r="E10" s="14">
        <v>-10.6</v>
      </c>
      <c r="F10" s="14">
        <v>-2.2000000000000002</v>
      </c>
      <c r="G10" s="14">
        <v>-4.3</v>
      </c>
      <c r="H10" s="14">
        <v>-6.4</v>
      </c>
    </row>
    <row r="11" spans="2:9" x14ac:dyDescent="0.25">
      <c r="B11" s="1" t="s">
        <v>7</v>
      </c>
      <c r="C11" s="14">
        <v>10</v>
      </c>
      <c r="D11" s="14">
        <v>9.5</v>
      </c>
      <c r="E11" s="14">
        <v>9.1</v>
      </c>
      <c r="F11" s="14">
        <v>9</v>
      </c>
      <c r="G11" s="14">
        <v>8.6999999999999993</v>
      </c>
      <c r="H11" s="14">
        <v>8.4</v>
      </c>
    </row>
    <row r="12" spans="2:9" ht="13.2" customHeight="1" thickBot="1" x14ac:dyDescent="0.3">
      <c r="B12" s="16" t="s">
        <v>5</v>
      </c>
      <c r="C12" s="17">
        <f>SUM(C10:C11)</f>
        <v>-2</v>
      </c>
      <c r="D12" s="17">
        <f t="shared" ref="D12:H12" si="1">SUM(D10:D11)</f>
        <v>1.0999999999999996</v>
      </c>
      <c r="E12" s="17">
        <f t="shared" si="1"/>
        <v>-1.5</v>
      </c>
      <c r="F12" s="17">
        <f t="shared" si="1"/>
        <v>6.8</v>
      </c>
      <c r="G12" s="17">
        <f t="shared" si="1"/>
        <v>4.3999999999999995</v>
      </c>
      <c r="H12" s="17">
        <f t="shared" si="1"/>
        <v>2</v>
      </c>
    </row>
    <row r="13" spans="2:9" ht="13.2" customHeight="1" thickTop="1" x14ac:dyDescent="0.25">
      <c r="B13" s="1"/>
      <c r="C13" s="6"/>
      <c r="D13" s="13"/>
      <c r="E13" s="12"/>
      <c r="F13" s="13"/>
      <c r="G13" s="13"/>
      <c r="H13" s="13"/>
    </row>
    <row r="14" spans="2:9" x14ac:dyDescent="0.25">
      <c r="B14" s="7" t="s">
        <v>8</v>
      </c>
      <c r="C14" s="11">
        <v>2015</v>
      </c>
      <c r="D14" s="11">
        <v>2016</v>
      </c>
      <c r="E14" s="11">
        <v>2017</v>
      </c>
      <c r="F14" s="11">
        <v>2018</v>
      </c>
      <c r="G14" s="11">
        <v>2019</v>
      </c>
      <c r="H14" s="11">
        <v>2020</v>
      </c>
    </row>
    <row r="15" spans="2:9" x14ac:dyDescent="0.25">
      <c r="B15" s="3" t="s">
        <v>0</v>
      </c>
      <c r="C15" s="14">
        <f>C7</f>
        <v>13</v>
      </c>
      <c r="D15" s="14">
        <f t="shared" ref="D15:H15" si="2">D7</f>
        <v>15.000000000000007</v>
      </c>
      <c r="E15" s="14">
        <f t="shared" si="2"/>
        <v>13.800000000000006</v>
      </c>
      <c r="F15" s="14">
        <f t="shared" si="2"/>
        <v>12.699999999999992</v>
      </c>
      <c r="G15" s="14">
        <f t="shared" si="2"/>
        <v>13.899999999999984</v>
      </c>
      <c r="H15" s="14">
        <f t="shared" si="2"/>
        <v>13.100000000000007</v>
      </c>
    </row>
    <row r="16" spans="2:9" ht="13.2" customHeight="1" x14ac:dyDescent="0.25">
      <c r="B16" s="1" t="s">
        <v>9</v>
      </c>
      <c r="C16" s="14">
        <v>-2</v>
      </c>
      <c r="D16" s="14">
        <f>-(D12-C12)</f>
        <v>-3.0999999999999996</v>
      </c>
      <c r="E16" s="14">
        <f>-(E12-D12)</f>
        <v>2.5999999999999996</v>
      </c>
      <c r="F16" s="14">
        <f>-(F12-E12)</f>
        <v>-8.3000000000000007</v>
      </c>
      <c r="G16" s="14">
        <f>-(G12-F12)</f>
        <v>2.4000000000000004</v>
      </c>
      <c r="H16" s="14">
        <f>-(H12-G12)</f>
        <v>2.3999999999999995</v>
      </c>
    </row>
    <row r="17" spans="2:8" ht="13.8" thickBot="1" x14ac:dyDescent="0.3">
      <c r="B17" s="16" t="s">
        <v>10</v>
      </c>
      <c r="C17" s="17">
        <f>SUM(C15:C16)</f>
        <v>11</v>
      </c>
      <c r="D17" s="17">
        <f t="shared" ref="D17:H17" si="3">SUM(D15:D16)</f>
        <v>11.900000000000007</v>
      </c>
      <c r="E17" s="17">
        <f t="shared" si="3"/>
        <v>16.400000000000006</v>
      </c>
      <c r="F17" s="17">
        <f t="shared" si="3"/>
        <v>4.3999999999999915</v>
      </c>
      <c r="G17" s="17">
        <f t="shared" si="3"/>
        <v>16.299999999999983</v>
      </c>
      <c r="H17" s="17">
        <f t="shared" si="3"/>
        <v>15.500000000000007</v>
      </c>
    </row>
    <row r="18" spans="2:8" ht="13.8" thickTop="1" x14ac:dyDescent="0.25">
      <c r="B18" s="1"/>
      <c r="C18" s="13"/>
      <c r="D18" s="13"/>
      <c r="E18" s="13"/>
      <c r="F18" s="13"/>
      <c r="G18" s="13"/>
      <c r="H18" s="13"/>
    </row>
    <row r="19" spans="2:8" x14ac:dyDescent="0.25">
      <c r="B19" s="7" t="s">
        <v>11</v>
      </c>
      <c r="C19" s="11">
        <v>2015</v>
      </c>
      <c r="D19" s="11">
        <v>2016</v>
      </c>
      <c r="E19" s="11">
        <v>2017</v>
      </c>
      <c r="F19" s="11">
        <v>2018</v>
      </c>
      <c r="G19" s="11">
        <v>2019</v>
      </c>
      <c r="H19" s="11">
        <v>2020</v>
      </c>
    </row>
    <row r="20" spans="2:8" x14ac:dyDescent="0.25">
      <c r="B20" s="5" t="s">
        <v>12</v>
      </c>
      <c r="C20" s="14">
        <f>(C15/C3)*100</f>
        <v>6.5</v>
      </c>
      <c r="D20" s="14">
        <f>(D15/D3)*100</f>
        <v>7.1770334928229689</v>
      </c>
      <c r="E20" s="14">
        <f t="shared" ref="E20:H20" si="4">(E15/E3)*100</f>
        <v>6.506364922206509</v>
      </c>
      <c r="F20" s="14">
        <f t="shared" si="4"/>
        <v>5.8687615526802182</v>
      </c>
      <c r="G20" s="14">
        <f t="shared" si="4"/>
        <v>6.4892623716153066</v>
      </c>
      <c r="H20" s="14">
        <f t="shared" si="4"/>
        <v>6.1763319189061798</v>
      </c>
    </row>
    <row r="21" spans="2:8" x14ac:dyDescent="0.25">
      <c r="B21" s="4" t="s">
        <v>13</v>
      </c>
      <c r="C21" s="14">
        <f>(C12/C3)*100</f>
        <v>-1</v>
      </c>
      <c r="D21" s="14">
        <f>(D12/D3)*100</f>
        <v>0.52631578947368407</v>
      </c>
      <c r="E21" s="14">
        <f>(E12/E3)*100</f>
        <v>-0.70721357850070721</v>
      </c>
      <c r="F21" s="14">
        <v>31</v>
      </c>
      <c r="G21" s="14">
        <v>2.1</v>
      </c>
      <c r="H21" s="14">
        <v>1</v>
      </c>
    </row>
    <row r="22" spans="2:8" x14ac:dyDescent="0.25">
      <c r="B22" s="4" t="s">
        <v>14</v>
      </c>
      <c r="C22" s="14">
        <f t="shared" ref="C22:G22" si="5">(C7/C12)*100</f>
        <v>-650</v>
      </c>
      <c r="D22" s="14">
        <f t="shared" si="5"/>
        <v>1363.6363636363646</v>
      </c>
      <c r="E22" s="14">
        <f t="shared" si="5"/>
        <v>-920.00000000000045</v>
      </c>
      <c r="F22" s="14">
        <f t="shared" si="5"/>
        <v>186.76470588235284</v>
      </c>
      <c r="G22" s="14">
        <f t="shared" si="5"/>
        <v>315.90909090909059</v>
      </c>
      <c r="H22" s="14">
        <f>(H7/H12)*100</f>
        <v>655.00000000000034</v>
      </c>
    </row>
    <row r="23" spans="2:8" x14ac:dyDescent="0.25">
      <c r="B23" s="4"/>
      <c r="C23" s="8"/>
      <c r="D23" s="8"/>
      <c r="E23" s="8"/>
      <c r="F23" s="8"/>
      <c r="G23" s="8"/>
      <c r="H23" s="8"/>
    </row>
    <row r="24" spans="2:8" x14ac:dyDescent="0.25">
      <c r="B24" s="7" t="s">
        <v>15</v>
      </c>
      <c r="C24" s="11">
        <v>2015</v>
      </c>
      <c r="D24" s="11">
        <v>2016</v>
      </c>
      <c r="E24" s="11">
        <v>2017</v>
      </c>
      <c r="F24" s="11">
        <v>2018</v>
      </c>
      <c r="G24" s="11">
        <v>2019</v>
      </c>
      <c r="H24" s="11">
        <v>2020</v>
      </c>
    </row>
    <row r="25" spans="2:8" x14ac:dyDescent="0.25">
      <c r="B25" s="1" t="s">
        <v>0</v>
      </c>
      <c r="C25" s="14">
        <f>C15</f>
        <v>13</v>
      </c>
      <c r="D25" s="14">
        <f t="shared" ref="D25:H25" si="6">D15</f>
        <v>15.000000000000007</v>
      </c>
      <c r="E25" s="14">
        <f t="shared" si="6"/>
        <v>13.800000000000006</v>
      </c>
      <c r="F25" s="14">
        <f t="shared" si="6"/>
        <v>12.699999999999992</v>
      </c>
      <c r="G25" s="14">
        <f>G15</f>
        <v>13.899999999999984</v>
      </c>
      <c r="H25" s="14">
        <f t="shared" si="6"/>
        <v>13.100000000000007</v>
      </c>
    </row>
    <row r="26" spans="2:8" x14ac:dyDescent="0.25">
      <c r="B26" s="1" t="s">
        <v>16</v>
      </c>
      <c r="C26" s="14">
        <f>10%*C12</f>
        <v>-0.2</v>
      </c>
      <c r="D26" s="14">
        <f t="shared" ref="D26:H26" si="7">10%*D12</f>
        <v>0.10999999999999997</v>
      </c>
      <c r="E26" s="14">
        <f t="shared" si="7"/>
        <v>-0.15000000000000002</v>
      </c>
      <c r="F26" s="14">
        <f t="shared" si="7"/>
        <v>0.68</v>
      </c>
      <c r="G26" s="14">
        <f t="shared" si="7"/>
        <v>0.43999999999999995</v>
      </c>
      <c r="H26" s="14">
        <f t="shared" si="7"/>
        <v>0.2</v>
      </c>
    </row>
    <row r="27" spans="2:8" ht="13.8" thickBot="1" x14ac:dyDescent="0.3">
      <c r="B27" s="18" t="s">
        <v>15</v>
      </c>
      <c r="C27" s="19">
        <f>C25-C26</f>
        <v>13.2</v>
      </c>
      <c r="D27" s="19">
        <f>D25-D26</f>
        <v>14.890000000000008</v>
      </c>
      <c r="E27" s="19">
        <f>E25-E26</f>
        <v>13.950000000000006</v>
      </c>
      <c r="F27" s="19">
        <f>F25-F26</f>
        <v>12.019999999999992</v>
      </c>
      <c r="G27" s="19">
        <v>13.5</v>
      </c>
      <c r="H27" s="19">
        <v>12.9</v>
      </c>
    </row>
    <row r="28" spans="2:8" ht="13.8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EPvsROIC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2024-06-18T14:59:18Z</dcterms:created>
  <dcterms:modified xsi:type="dcterms:W3CDTF">2024-06-28T07:10:13Z</dcterms:modified>
</cp:coreProperties>
</file>